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155"/>
  </bookViews>
  <sheets>
    <sheet name="ГВО" sheetId="1" r:id="rId1"/>
  </sheets>
  <definedNames>
    <definedName name="_xlnm._FilterDatabase" localSheetId="0" hidden="1">ГВО!$A$12:$R$1040</definedName>
    <definedName name="_xlnm.Print_Titles" localSheetId="0">ГВО!$11:$12</definedName>
    <definedName name="_xlnm.Print_Area" localSheetId="0">ГВО!$A$1:$P$1042</definedName>
  </definedNames>
  <calcPr calcId="145621"/>
</workbook>
</file>

<file path=xl/calcChain.xml><?xml version="1.0" encoding="utf-8"?>
<calcChain xmlns="http://schemas.openxmlformats.org/spreadsheetml/2006/main">
  <c r="H980" i="1" l="1"/>
  <c r="I980" i="1"/>
  <c r="J980" i="1"/>
  <c r="K980" i="1"/>
  <c r="L980" i="1"/>
  <c r="M980" i="1"/>
  <c r="N980" i="1"/>
  <c r="O980" i="1"/>
  <c r="P980" i="1"/>
  <c r="G980" i="1"/>
  <c r="H979" i="1"/>
  <c r="I979" i="1"/>
  <c r="J979" i="1"/>
  <c r="K979" i="1"/>
  <c r="L979" i="1"/>
  <c r="M979" i="1"/>
  <c r="N979" i="1"/>
  <c r="O979" i="1"/>
  <c r="P979" i="1"/>
  <c r="G979" i="1"/>
  <c r="H328" i="1"/>
  <c r="I328" i="1"/>
  <c r="J328" i="1"/>
  <c r="K328" i="1"/>
  <c r="L328" i="1"/>
  <c r="M328" i="1"/>
  <c r="N328" i="1"/>
  <c r="O328" i="1"/>
  <c r="P328" i="1"/>
  <c r="G328" i="1"/>
  <c r="H327" i="1"/>
  <c r="I327" i="1"/>
  <c r="J327" i="1"/>
  <c r="K327" i="1"/>
  <c r="L327" i="1"/>
  <c r="M327" i="1"/>
  <c r="N327" i="1"/>
  <c r="O327" i="1"/>
  <c r="P327" i="1"/>
  <c r="G327" i="1"/>
  <c r="H981" i="1" l="1"/>
  <c r="I981" i="1"/>
  <c r="J981" i="1"/>
  <c r="K981" i="1"/>
  <c r="L981" i="1"/>
  <c r="M981" i="1"/>
  <c r="N981" i="1"/>
  <c r="O981" i="1"/>
  <c r="P981" i="1"/>
  <c r="G981" i="1"/>
  <c r="H336" i="1"/>
  <c r="I336" i="1"/>
  <c r="J336" i="1"/>
  <c r="K336" i="1"/>
  <c r="L336" i="1"/>
  <c r="M336" i="1"/>
  <c r="N336" i="1"/>
  <c r="O336" i="1"/>
  <c r="P336" i="1"/>
  <c r="G336" i="1"/>
  <c r="H983" i="1" l="1"/>
  <c r="I983" i="1"/>
  <c r="J983" i="1"/>
  <c r="K983" i="1"/>
  <c r="L983" i="1"/>
  <c r="M983" i="1"/>
  <c r="N983" i="1"/>
  <c r="O983" i="1"/>
  <c r="P983" i="1"/>
  <c r="G983" i="1"/>
  <c r="H512" i="1" l="1"/>
  <c r="I512" i="1"/>
  <c r="J512" i="1"/>
  <c r="K512" i="1"/>
  <c r="L512" i="1"/>
  <c r="M512" i="1"/>
  <c r="N512" i="1"/>
  <c r="O512" i="1"/>
  <c r="P512" i="1"/>
  <c r="H513" i="1"/>
  <c r="I513" i="1"/>
  <c r="J513" i="1"/>
  <c r="K513" i="1"/>
  <c r="L513" i="1"/>
  <c r="M513" i="1"/>
  <c r="N513" i="1"/>
  <c r="O513" i="1"/>
  <c r="P513" i="1"/>
  <c r="G513" i="1"/>
  <c r="G512" i="1"/>
  <c r="H516" i="1"/>
  <c r="I516" i="1"/>
  <c r="J516" i="1"/>
  <c r="K516" i="1"/>
  <c r="L516" i="1"/>
  <c r="M516" i="1"/>
  <c r="N516" i="1"/>
  <c r="O516" i="1"/>
  <c r="P516" i="1"/>
  <c r="G516" i="1"/>
  <c r="H203" i="1"/>
  <c r="I203" i="1"/>
  <c r="J203" i="1"/>
  <c r="K203" i="1"/>
  <c r="L203" i="1"/>
  <c r="M203" i="1"/>
  <c r="N203" i="1"/>
  <c r="O203" i="1"/>
  <c r="P203" i="1"/>
  <c r="G203" i="1"/>
  <c r="H199" i="1"/>
  <c r="I199" i="1"/>
  <c r="J199" i="1"/>
  <c r="K199" i="1"/>
  <c r="L199" i="1"/>
  <c r="M199" i="1"/>
  <c r="N199" i="1"/>
  <c r="O199" i="1"/>
  <c r="P199" i="1"/>
  <c r="H200" i="1"/>
  <c r="I200" i="1"/>
  <c r="J200" i="1"/>
  <c r="K200" i="1"/>
  <c r="L200" i="1"/>
  <c r="M200" i="1"/>
  <c r="N200" i="1"/>
  <c r="O200" i="1"/>
  <c r="P200" i="1"/>
  <c r="G200" i="1"/>
  <c r="G199" i="1"/>
  <c r="H71" i="1"/>
  <c r="I71" i="1"/>
  <c r="J71" i="1"/>
  <c r="K71" i="1"/>
  <c r="L71" i="1"/>
  <c r="M71" i="1"/>
  <c r="N71" i="1"/>
  <c r="O71" i="1"/>
  <c r="P71" i="1"/>
  <c r="H72" i="1"/>
  <c r="I72" i="1"/>
  <c r="J72" i="1"/>
  <c r="K72" i="1"/>
  <c r="L72" i="1"/>
  <c r="M72" i="1"/>
  <c r="N72" i="1"/>
  <c r="O72" i="1"/>
  <c r="P72" i="1"/>
  <c r="G72" i="1"/>
  <c r="G71" i="1"/>
  <c r="H75" i="1"/>
  <c r="I75" i="1"/>
  <c r="J75" i="1"/>
  <c r="K75" i="1"/>
  <c r="L75" i="1"/>
  <c r="M75" i="1"/>
  <c r="N75" i="1"/>
  <c r="O75" i="1"/>
  <c r="P75" i="1"/>
  <c r="G75" i="1"/>
  <c r="P74" i="1" l="1"/>
  <c r="G988" i="1" l="1"/>
  <c r="H988" i="1"/>
  <c r="I988" i="1"/>
  <c r="J988" i="1"/>
  <c r="K988" i="1"/>
  <c r="L988" i="1"/>
  <c r="M988" i="1"/>
  <c r="N988" i="1"/>
  <c r="O988" i="1"/>
  <c r="P988" i="1"/>
  <c r="H268" i="1" l="1"/>
  <c r="H986" i="1" s="1"/>
  <c r="I268" i="1"/>
  <c r="I986" i="1" s="1"/>
  <c r="J268" i="1"/>
  <c r="J986" i="1" s="1"/>
  <c r="K268" i="1"/>
  <c r="K986" i="1" s="1"/>
  <c r="L268" i="1"/>
  <c r="L986" i="1" s="1"/>
  <c r="M268" i="1"/>
  <c r="M986" i="1" s="1"/>
  <c r="N268" i="1"/>
  <c r="N986" i="1" s="1"/>
  <c r="O268" i="1"/>
  <c r="O986" i="1" s="1"/>
  <c r="P268" i="1"/>
  <c r="P986" i="1" s="1"/>
  <c r="G268" i="1"/>
  <c r="G986" i="1" s="1"/>
  <c r="H267" i="1"/>
  <c r="I267" i="1"/>
  <c r="J267" i="1"/>
  <c r="K267" i="1"/>
  <c r="L267" i="1"/>
  <c r="M267" i="1"/>
  <c r="N267" i="1"/>
  <c r="O267" i="1"/>
  <c r="P267" i="1"/>
  <c r="G267" i="1"/>
  <c r="H266" i="1" l="1"/>
  <c r="I266" i="1"/>
  <c r="J266" i="1"/>
  <c r="K266" i="1"/>
  <c r="L266" i="1"/>
  <c r="M266" i="1"/>
  <c r="N266" i="1"/>
  <c r="O266" i="1"/>
  <c r="P266" i="1"/>
  <c r="G266" i="1"/>
  <c r="H292" i="1" l="1"/>
  <c r="I292" i="1"/>
  <c r="J292" i="1"/>
  <c r="K292" i="1"/>
  <c r="L292" i="1"/>
  <c r="M292" i="1"/>
  <c r="N292" i="1"/>
  <c r="O292" i="1"/>
  <c r="P292" i="1"/>
  <c r="G292" i="1"/>
  <c r="G291" i="1"/>
  <c r="H291" i="1"/>
  <c r="I291" i="1"/>
  <c r="J291" i="1"/>
  <c r="K291" i="1"/>
  <c r="L291" i="1"/>
  <c r="M291" i="1"/>
  <c r="N291" i="1"/>
  <c r="O291" i="1"/>
  <c r="P291" i="1"/>
  <c r="H290" i="1"/>
  <c r="I290" i="1"/>
  <c r="J290" i="1"/>
  <c r="K290" i="1"/>
  <c r="L290" i="1"/>
  <c r="M290" i="1"/>
  <c r="N290" i="1"/>
  <c r="O290" i="1"/>
  <c r="P290" i="1"/>
  <c r="G290" i="1"/>
  <c r="H369" i="1" l="1"/>
  <c r="I369" i="1"/>
  <c r="J369" i="1"/>
  <c r="K369" i="1"/>
  <c r="L369" i="1"/>
  <c r="M369" i="1"/>
  <c r="N369" i="1"/>
  <c r="O369" i="1"/>
  <c r="P369" i="1"/>
  <c r="H370" i="1"/>
  <c r="I370" i="1"/>
  <c r="J370" i="1"/>
  <c r="K370" i="1"/>
  <c r="L370" i="1"/>
  <c r="M370" i="1"/>
  <c r="N370" i="1"/>
  <c r="O370" i="1"/>
  <c r="P370" i="1"/>
  <c r="G369" i="1"/>
  <c r="G370" i="1"/>
  <c r="H355" i="1"/>
  <c r="I355" i="1"/>
  <c r="J355" i="1"/>
  <c r="K355" i="1"/>
  <c r="L355" i="1"/>
  <c r="M355" i="1"/>
  <c r="N355" i="1"/>
  <c r="O355" i="1"/>
  <c r="P355" i="1"/>
  <c r="P984" i="1" s="1"/>
  <c r="H356" i="1"/>
  <c r="I356" i="1"/>
  <c r="J356" i="1"/>
  <c r="K356" i="1"/>
  <c r="L356" i="1"/>
  <c r="M356" i="1"/>
  <c r="N356" i="1"/>
  <c r="O356" i="1"/>
  <c r="P356" i="1"/>
  <c r="G356" i="1"/>
  <c r="G355" i="1"/>
  <c r="H984" i="1" l="1"/>
  <c r="I984" i="1"/>
  <c r="J984" i="1"/>
  <c r="K984" i="1"/>
  <c r="L984" i="1"/>
  <c r="M984" i="1"/>
  <c r="N984" i="1"/>
  <c r="O984" i="1"/>
  <c r="H985" i="1"/>
  <c r="I985" i="1"/>
  <c r="J985" i="1"/>
  <c r="K985" i="1"/>
  <c r="L985" i="1"/>
  <c r="M985" i="1"/>
  <c r="N985" i="1"/>
  <c r="O985" i="1"/>
  <c r="P985" i="1"/>
  <c r="G985" i="1"/>
  <c r="G984" i="1"/>
  <c r="P982" i="1" l="1"/>
  <c r="H293" i="1" l="1"/>
  <c r="I293" i="1"/>
  <c r="J293" i="1"/>
  <c r="K293" i="1"/>
  <c r="L293" i="1"/>
  <c r="M293" i="1"/>
  <c r="N293" i="1"/>
  <c r="O293" i="1"/>
  <c r="P293" i="1"/>
  <c r="G293" i="1"/>
  <c r="H339" i="1"/>
  <c r="I339" i="1"/>
  <c r="J339" i="1"/>
  <c r="K339" i="1"/>
  <c r="L339" i="1"/>
  <c r="M339" i="1"/>
  <c r="N339" i="1"/>
  <c r="O339" i="1"/>
  <c r="P339" i="1"/>
  <c r="G339" i="1"/>
  <c r="H330" i="1" l="1"/>
  <c r="I330" i="1"/>
  <c r="J330" i="1"/>
  <c r="K330" i="1"/>
  <c r="L330" i="1"/>
  <c r="M330" i="1"/>
  <c r="N330" i="1"/>
  <c r="O330" i="1"/>
  <c r="P330" i="1"/>
  <c r="G330" i="1"/>
  <c r="P1013" i="1" l="1"/>
  <c r="H515" i="1"/>
  <c r="I515" i="1"/>
  <c r="J515" i="1"/>
  <c r="K515" i="1"/>
  <c r="L515" i="1"/>
  <c r="M515" i="1"/>
  <c r="N515" i="1"/>
  <c r="O515" i="1"/>
  <c r="P515" i="1"/>
  <c r="G515" i="1"/>
  <c r="H982" i="1" l="1"/>
  <c r="I982" i="1"/>
  <c r="J982" i="1"/>
  <c r="K982" i="1"/>
  <c r="L982" i="1"/>
  <c r="M982" i="1"/>
  <c r="N982" i="1"/>
  <c r="O982" i="1"/>
  <c r="G982" i="1"/>
  <c r="G358" i="1" l="1"/>
  <c r="H372" i="1" l="1"/>
  <c r="I372" i="1"/>
  <c r="J372" i="1"/>
  <c r="K372" i="1"/>
  <c r="L372" i="1"/>
  <c r="M372" i="1"/>
  <c r="N372" i="1"/>
  <c r="O372" i="1"/>
  <c r="P372" i="1"/>
  <c r="G372" i="1"/>
  <c r="H358" i="1"/>
  <c r="I358" i="1"/>
  <c r="J358" i="1"/>
  <c r="K358" i="1"/>
  <c r="L358" i="1"/>
  <c r="M358" i="1"/>
  <c r="N358" i="1"/>
  <c r="O358" i="1"/>
  <c r="P358" i="1"/>
  <c r="H269" i="1" l="1"/>
  <c r="H987" i="1" s="1"/>
  <c r="I269" i="1"/>
  <c r="I987" i="1" s="1"/>
  <c r="J269" i="1"/>
  <c r="J987" i="1" s="1"/>
  <c r="K269" i="1"/>
  <c r="K987" i="1" s="1"/>
  <c r="L269" i="1"/>
  <c r="L987" i="1" s="1"/>
  <c r="M269" i="1"/>
  <c r="M987" i="1" s="1"/>
  <c r="N269" i="1"/>
  <c r="N987" i="1" s="1"/>
  <c r="O269" i="1"/>
  <c r="O987" i="1" s="1"/>
  <c r="P269" i="1"/>
  <c r="G269" i="1"/>
  <c r="G987" i="1" s="1"/>
  <c r="P987" i="1" l="1"/>
  <c r="H202" i="1"/>
  <c r="I202" i="1"/>
  <c r="J202" i="1"/>
  <c r="K202" i="1"/>
  <c r="L202" i="1"/>
  <c r="M202" i="1"/>
  <c r="N202" i="1"/>
  <c r="O202" i="1"/>
  <c r="P202" i="1"/>
  <c r="G202" i="1"/>
  <c r="H74" i="1" l="1"/>
  <c r="I74" i="1"/>
  <c r="J74" i="1"/>
  <c r="K74" i="1"/>
  <c r="L74" i="1"/>
  <c r="M74" i="1"/>
  <c r="N74" i="1"/>
  <c r="O74" i="1"/>
  <c r="G74" i="1"/>
  <c r="H1035" i="1" l="1"/>
  <c r="I1035" i="1"/>
  <c r="J1035" i="1"/>
  <c r="K1035" i="1"/>
  <c r="L1035" i="1"/>
  <c r="M1035" i="1"/>
  <c r="N1035" i="1"/>
  <c r="O1035" i="1"/>
  <c r="P1035" i="1"/>
  <c r="H1036" i="1"/>
  <c r="I1036" i="1"/>
  <c r="J1036" i="1"/>
  <c r="K1036" i="1"/>
  <c r="L1036" i="1"/>
  <c r="M1036" i="1"/>
  <c r="N1036" i="1"/>
  <c r="O1036" i="1"/>
  <c r="P1036" i="1"/>
  <c r="H1037" i="1"/>
  <c r="I1037" i="1"/>
  <c r="J1037" i="1"/>
  <c r="K1037" i="1"/>
  <c r="L1037" i="1"/>
  <c r="M1037" i="1"/>
  <c r="N1037" i="1"/>
  <c r="O1037" i="1"/>
  <c r="P1037" i="1"/>
  <c r="H1038" i="1"/>
  <c r="I1038" i="1"/>
  <c r="J1038" i="1"/>
  <c r="K1038" i="1"/>
  <c r="L1038" i="1"/>
  <c r="M1038" i="1"/>
  <c r="N1038" i="1"/>
  <c r="O1038" i="1"/>
  <c r="P1038" i="1"/>
  <c r="H1039" i="1"/>
  <c r="I1039" i="1"/>
  <c r="J1039" i="1"/>
  <c r="K1039" i="1"/>
  <c r="L1039" i="1"/>
  <c r="M1039" i="1"/>
  <c r="N1039" i="1"/>
  <c r="O1039" i="1"/>
  <c r="P1039" i="1"/>
  <c r="G1036" i="1"/>
  <c r="G1037" i="1"/>
  <c r="G1038" i="1"/>
  <c r="G1039" i="1"/>
  <c r="G1035" i="1"/>
  <c r="H1030" i="1"/>
  <c r="I1030" i="1"/>
  <c r="J1030" i="1"/>
  <c r="K1030" i="1"/>
  <c r="L1030" i="1"/>
  <c r="M1030" i="1"/>
  <c r="N1030" i="1"/>
  <c r="O1030" i="1"/>
  <c r="P1030" i="1"/>
  <c r="H1031" i="1"/>
  <c r="I1031" i="1"/>
  <c r="J1031" i="1"/>
  <c r="K1031" i="1"/>
  <c r="L1031" i="1"/>
  <c r="M1031" i="1"/>
  <c r="N1031" i="1"/>
  <c r="O1031" i="1"/>
  <c r="P1031" i="1"/>
  <c r="H1032" i="1"/>
  <c r="I1032" i="1"/>
  <c r="J1032" i="1"/>
  <c r="K1032" i="1"/>
  <c r="L1032" i="1"/>
  <c r="M1032" i="1"/>
  <c r="N1032" i="1"/>
  <c r="O1032" i="1"/>
  <c r="P1032" i="1"/>
  <c r="H1033" i="1"/>
  <c r="I1033" i="1"/>
  <c r="J1033" i="1"/>
  <c r="K1033" i="1"/>
  <c r="L1033" i="1"/>
  <c r="M1033" i="1"/>
  <c r="N1033" i="1"/>
  <c r="O1033" i="1"/>
  <c r="P1033" i="1"/>
  <c r="H1034" i="1"/>
  <c r="I1034" i="1"/>
  <c r="J1034" i="1"/>
  <c r="K1034" i="1"/>
  <c r="L1034" i="1"/>
  <c r="M1034" i="1"/>
  <c r="N1034" i="1"/>
  <c r="O1034" i="1"/>
  <c r="P1034" i="1"/>
  <c r="G1031" i="1"/>
  <c r="G1032" i="1"/>
  <c r="G1033" i="1"/>
  <c r="G1034" i="1"/>
  <c r="G1030" i="1"/>
  <c r="H1025" i="1"/>
  <c r="I1025" i="1"/>
  <c r="J1025" i="1"/>
  <c r="K1025" i="1"/>
  <c r="L1025" i="1"/>
  <c r="M1025" i="1"/>
  <c r="N1025" i="1"/>
  <c r="O1025" i="1"/>
  <c r="P1025" i="1"/>
  <c r="H1026" i="1"/>
  <c r="I1026" i="1"/>
  <c r="J1026" i="1"/>
  <c r="K1026" i="1"/>
  <c r="L1026" i="1"/>
  <c r="M1026" i="1"/>
  <c r="N1026" i="1"/>
  <c r="O1026" i="1"/>
  <c r="P1026" i="1"/>
  <c r="H1027" i="1"/>
  <c r="I1027" i="1"/>
  <c r="J1027" i="1"/>
  <c r="K1027" i="1"/>
  <c r="L1027" i="1"/>
  <c r="M1027" i="1"/>
  <c r="N1027" i="1"/>
  <c r="O1027" i="1"/>
  <c r="P1027" i="1"/>
  <c r="H1028" i="1"/>
  <c r="I1028" i="1"/>
  <c r="J1028" i="1"/>
  <c r="K1028" i="1"/>
  <c r="L1028" i="1"/>
  <c r="M1028" i="1"/>
  <c r="N1028" i="1"/>
  <c r="O1028" i="1"/>
  <c r="P1028" i="1"/>
  <c r="H1029" i="1"/>
  <c r="I1029" i="1"/>
  <c r="J1029" i="1"/>
  <c r="K1029" i="1"/>
  <c r="L1029" i="1"/>
  <c r="M1029" i="1"/>
  <c r="N1029" i="1"/>
  <c r="O1029" i="1"/>
  <c r="P1029" i="1"/>
  <c r="G1026" i="1"/>
  <c r="G1027" i="1"/>
  <c r="G1028" i="1"/>
  <c r="G1029" i="1"/>
  <c r="G1025" i="1"/>
  <c r="H1020" i="1"/>
  <c r="I1020" i="1"/>
  <c r="J1020" i="1"/>
  <c r="K1020" i="1"/>
  <c r="L1020" i="1"/>
  <c r="M1020" i="1"/>
  <c r="N1020" i="1"/>
  <c r="O1020" i="1"/>
  <c r="P1020" i="1"/>
  <c r="H1021" i="1"/>
  <c r="I1021" i="1"/>
  <c r="J1021" i="1"/>
  <c r="K1021" i="1"/>
  <c r="L1021" i="1"/>
  <c r="M1021" i="1"/>
  <c r="N1021" i="1"/>
  <c r="O1021" i="1"/>
  <c r="P1021" i="1"/>
  <c r="H1022" i="1"/>
  <c r="I1022" i="1"/>
  <c r="J1022" i="1"/>
  <c r="K1022" i="1"/>
  <c r="L1022" i="1"/>
  <c r="M1022" i="1"/>
  <c r="N1022" i="1"/>
  <c r="O1022" i="1"/>
  <c r="P1022" i="1"/>
  <c r="H1023" i="1"/>
  <c r="I1023" i="1"/>
  <c r="J1023" i="1"/>
  <c r="K1023" i="1"/>
  <c r="L1023" i="1"/>
  <c r="M1023" i="1"/>
  <c r="N1023" i="1"/>
  <c r="O1023" i="1"/>
  <c r="P1023" i="1"/>
  <c r="H1024" i="1"/>
  <c r="I1024" i="1"/>
  <c r="J1024" i="1"/>
  <c r="K1024" i="1"/>
  <c r="L1024" i="1"/>
  <c r="M1024" i="1"/>
  <c r="N1024" i="1"/>
  <c r="O1024" i="1"/>
  <c r="P1024" i="1"/>
  <c r="G1021" i="1"/>
  <c r="G1022" i="1"/>
  <c r="G1023" i="1"/>
  <c r="G1024" i="1"/>
  <c r="G1020" i="1"/>
  <c r="H1015" i="1"/>
  <c r="I1015" i="1"/>
  <c r="J1015" i="1"/>
  <c r="K1015" i="1"/>
  <c r="L1015" i="1"/>
  <c r="M1015" i="1"/>
  <c r="N1015" i="1"/>
  <c r="O1015" i="1"/>
  <c r="P1015" i="1"/>
  <c r="H1016" i="1"/>
  <c r="I1016" i="1"/>
  <c r="J1016" i="1"/>
  <c r="K1016" i="1"/>
  <c r="L1016" i="1"/>
  <c r="M1016" i="1"/>
  <c r="N1016" i="1"/>
  <c r="O1016" i="1"/>
  <c r="P1016" i="1"/>
  <c r="H1017" i="1"/>
  <c r="I1017" i="1"/>
  <c r="J1017" i="1"/>
  <c r="K1017" i="1"/>
  <c r="L1017" i="1"/>
  <c r="M1017" i="1"/>
  <c r="N1017" i="1"/>
  <c r="O1017" i="1"/>
  <c r="P1017" i="1"/>
  <c r="H1018" i="1"/>
  <c r="I1018" i="1"/>
  <c r="J1018" i="1"/>
  <c r="K1018" i="1"/>
  <c r="L1018" i="1"/>
  <c r="M1018" i="1"/>
  <c r="N1018" i="1"/>
  <c r="O1018" i="1"/>
  <c r="P1018" i="1"/>
  <c r="H1019" i="1"/>
  <c r="I1019" i="1"/>
  <c r="J1019" i="1"/>
  <c r="K1019" i="1"/>
  <c r="L1019" i="1"/>
  <c r="M1019" i="1"/>
  <c r="N1019" i="1"/>
  <c r="O1019" i="1"/>
  <c r="P1019" i="1"/>
  <c r="G1016" i="1"/>
  <c r="G1017" i="1"/>
  <c r="G1018" i="1"/>
  <c r="G1019" i="1"/>
  <c r="G1015" i="1"/>
  <c r="H1010" i="1"/>
  <c r="I1010" i="1"/>
  <c r="J1010" i="1"/>
  <c r="K1010" i="1"/>
  <c r="L1010" i="1"/>
  <c r="M1010" i="1"/>
  <c r="N1010" i="1"/>
  <c r="O1010" i="1"/>
  <c r="P1010" i="1"/>
  <c r="H1011" i="1"/>
  <c r="I1011" i="1"/>
  <c r="J1011" i="1"/>
  <c r="K1011" i="1"/>
  <c r="L1011" i="1"/>
  <c r="M1011" i="1"/>
  <c r="N1011" i="1"/>
  <c r="O1011" i="1"/>
  <c r="P1011" i="1"/>
  <c r="H1012" i="1"/>
  <c r="I1012" i="1"/>
  <c r="J1012" i="1"/>
  <c r="K1012" i="1"/>
  <c r="L1012" i="1"/>
  <c r="M1012" i="1"/>
  <c r="N1012" i="1"/>
  <c r="O1012" i="1"/>
  <c r="P1012" i="1"/>
  <c r="H1013" i="1"/>
  <c r="I1013" i="1"/>
  <c r="J1013" i="1"/>
  <c r="K1013" i="1"/>
  <c r="L1013" i="1"/>
  <c r="M1013" i="1"/>
  <c r="N1013" i="1"/>
  <c r="O1013" i="1"/>
  <c r="H1014" i="1"/>
  <c r="I1014" i="1"/>
  <c r="J1014" i="1"/>
  <c r="K1014" i="1"/>
  <c r="L1014" i="1"/>
  <c r="M1014" i="1"/>
  <c r="N1014" i="1"/>
  <c r="O1014" i="1"/>
  <c r="P1014" i="1"/>
  <c r="G1011" i="1"/>
  <c r="G1012" i="1"/>
  <c r="G1013" i="1"/>
  <c r="G1014" i="1"/>
  <c r="G1010" i="1"/>
  <c r="H1005" i="1"/>
  <c r="I1005" i="1"/>
  <c r="J1005" i="1"/>
  <c r="K1005" i="1"/>
  <c r="L1005" i="1"/>
  <c r="M1005" i="1"/>
  <c r="N1005" i="1"/>
  <c r="O1005" i="1"/>
  <c r="P1005" i="1"/>
  <c r="H1006" i="1"/>
  <c r="I1006" i="1"/>
  <c r="J1006" i="1"/>
  <c r="K1006" i="1"/>
  <c r="L1006" i="1"/>
  <c r="M1006" i="1"/>
  <c r="N1006" i="1"/>
  <c r="O1006" i="1"/>
  <c r="P1006" i="1"/>
  <c r="H1007" i="1"/>
  <c r="I1007" i="1"/>
  <c r="J1007" i="1"/>
  <c r="K1007" i="1"/>
  <c r="L1007" i="1"/>
  <c r="M1007" i="1"/>
  <c r="N1007" i="1"/>
  <c r="O1007" i="1"/>
  <c r="P1007" i="1"/>
  <c r="H1008" i="1"/>
  <c r="I1008" i="1"/>
  <c r="J1008" i="1"/>
  <c r="K1008" i="1"/>
  <c r="L1008" i="1"/>
  <c r="M1008" i="1"/>
  <c r="N1008" i="1"/>
  <c r="O1008" i="1"/>
  <c r="P1008" i="1"/>
  <c r="H1009" i="1"/>
  <c r="I1009" i="1"/>
  <c r="J1009" i="1"/>
  <c r="K1009" i="1"/>
  <c r="L1009" i="1"/>
  <c r="M1009" i="1"/>
  <c r="N1009" i="1"/>
  <c r="O1009" i="1"/>
  <c r="P1009" i="1"/>
  <c r="G1006" i="1"/>
  <c r="G1007" i="1"/>
  <c r="G1008" i="1"/>
  <c r="G1009" i="1"/>
  <c r="G1005" i="1"/>
  <c r="H1000" i="1"/>
  <c r="I1000" i="1"/>
  <c r="J1000" i="1"/>
  <c r="K1000" i="1"/>
  <c r="L1000" i="1"/>
  <c r="M1000" i="1"/>
  <c r="N1000" i="1"/>
  <c r="O1000" i="1"/>
  <c r="P1000" i="1"/>
  <c r="H1001" i="1"/>
  <c r="I1001" i="1"/>
  <c r="J1001" i="1"/>
  <c r="K1001" i="1"/>
  <c r="L1001" i="1"/>
  <c r="M1001" i="1"/>
  <c r="N1001" i="1"/>
  <c r="O1001" i="1"/>
  <c r="P1001" i="1"/>
  <c r="H1002" i="1"/>
  <c r="I1002" i="1"/>
  <c r="J1002" i="1"/>
  <c r="K1002" i="1"/>
  <c r="L1002" i="1"/>
  <c r="M1002" i="1"/>
  <c r="N1002" i="1"/>
  <c r="O1002" i="1"/>
  <c r="P1002" i="1"/>
  <c r="H1003" i="1"/>
  <c r="I1003" i="1"/>
  <c r="J1003" i="1"/>
  <c r="K1003" i="1"/>
  <c r="L1003" i="1"/>
  <c r="M1003" i="1"/>
  <c r="N1003" i="1"/>
  <c r="O1003" i="1"/>
  <c r="P1003" i="1"/>
  <c r="H1004" i="1"/>
  <c r="I1004" i="1"/>
  <c r="J1004" i="1"/>
  <c r="K1004" i="1"/>
  <c r="L1004" i="1"/>
  <c r="M1004" i="1"/>
  <c r="N1004" i="1"/>
  <c r="O1004" i="1"/>
  <c r="P1004" i="1"/>
  <c r="G1001" i="1"/>
  <c r="G1002" i="1"/>
  <c r="G1003" i="1"/>
  <c r="G1004" i="1"/>
  <c r="G1000" i="1"/>
  <c r="H995" i="1"/>
  <c r="I995" i="1"/>
  <c r="J995" i="1"/>
  <c r="K995" i="1"/>
  <c r="L995" i="1"/>
  <c r="M995" i="1"/>
  <c r="N995" i="1"/>
  <c r="O995" i="1"/>
  <c r="P995" i="1"/>
  <c r="H996" i="1"/>
  <c r="I996" i="1"/>
  <c r="J996" i="1"/>
  <c r="K996" i="1"/>
  <c r="L996" i="1"/>
  <c r="M996" i="1"/>
  <c r="N996" i="1"/>
  <c r="O996" i="1"/>
  <c r="P996" i="1"/>
  <c r="H997" i="1"/>
  <c r="I997" i="1"/>
  <c r="J997" i="1"/>
  <c r="K997" i="1"/>
  <c r="L997" i="1"/>
  <c r="M997" i="1"/>
  <c r="N997" i="1"/>
  <c r="O997" i="1"/>
  <c r="P997" i="1"/>
  <c r="H998" i="1"/>
  <c r="I998" i="1"/>
  <c r="J998" i="1"/>
  <c r="K998" i="1"/>
  <c r="L998" i="1"/>
  <c r="M998" i="1"/>
  <c r="N998" i="1"/>
  <c r="O998" i="1"/>
  <c r="P998" i="1"/>
  <c r="H999" i="1"/>
  <c r="I999" i="1"/>
  <c r="J999" i="1"/>
  <c r="K999" i="1"/>
  <c r="L999" i="1"/>
  <c r="M999" i="1"/>
  <c r="N999" i="1"/>
  <c r="O999" i="1"/>
  <c r="P999" i="1"/>
  <c r="G996" i="1"/>
  <c r="G997" i="1"/>
  <c r="G998" i="1"/>
  <c r="G999" i="1"/>
  <c r="G995" i="1"/>
  <c r="H990" i="1"/>
  <c r="I990" i="1"/>
  <c r="J990" i="1"/>
  <c r="K990" i="1"/>
  <c r="L990" i="1"/>
  <c r="M990" i="1"/>
  <c r="N990" i="1"/>
  <c r="O990" i="1"/>
  <c r="P990" i="1"/>
  <c r="H991" i="1"/>
  <c r="I991" i="1"/>
  <c r="J991" i="1"/>
  <c r="K991" i="1"/>
  <c r="L991" i="1"/>
  <c r="M991" i="1"/>
  <c r="N991" i="1"/>
  <c r="O991" i="1"/>
  <c r="P991" i="1"/>
  <c r="H992" i="1"/>
  <c r="I992" i="1"/>
  <c r="J992" i="1"/>
  <c r="K992" i="1"/>
  <c r="L992" i="1"/>
  <c r="M992" i="1"/>
  <c r="N992" i="1"/>
  <c r="O992" i="1"/>
  <c r="P992" i="1"/>
  <c r="H993" i="1"/>
  <c r="I993" i="1"/>
  <c r="J993" i="1"/>
  <c r="K993" i="1"/>
  <c r="L993" i="1"/>
  <c r="M993" i="1"/>
  <c r="N993" i="1"/>
  <c r="O993" i="1"/>
  <c r="P993" i="1"/>
  <c r="H994" i="1"/>
  <c r="I994" i="1"/>
  <c r="J994" i="1"/>
  <c r="K994" i="1"/>
  <c r="L994" i="1"/>
  <c r="M994" i="1"/>
  <c r="N994" i="1"/>
  <c r="O994" i="1"/>
  <c r="P994" i="1"/>
  <c r="G991" i="1"/>
  <c r="G992" i="1"/>
  <c r="G993" i="1"/>
  <c r="G994" i="1"/>
  <c r="G990" i="1"/>
</calcChain>
</file>

<file path=xl/sharedStrings.xml><?xml version="1.0" encoding="utf-8"?>
<sst xmlns="http://schemas.openxmlformats.org/spreadsheetml/2006/main" count="7428" uniqueCount="2310">
  <si>
    <t xml:space="preserve">  ГРАФИК</t>
  </si>
  <si>
    <t>№ п/п</t>
  </si>
  <si>
    <t>Наименование подстанции</t>
  </si>
  <si>
    <t>Очередь ограничения, МВт</t>
  </si>
  <si>
    <t>Вторичный получатель команд об аварийных ограничениях</t>
  </si>
  <si>
    <t>I</t>
  </si>
  <si>
    <t>II</t>
  </si>
  <si>
    <t>III</t>
  </si>
  <si>
    <t>IV</t>
  </si>
  <si>
    <t>V</t>
  </si>
  <si>
    <t>VI</t>
  </si>
  <si>
    <t>VII</t>
  </si>
  <si>
    <t>VIII</t>
  </si>
  <si>
    <t>IX</t>
  </si>
  <si>
    <t>X</t>
  </si>
  <si>
    <t>6</t>
  </si>
  <si>
    <t>В т.ч. по энергоузлу (энергорайону):</t>
  </si>
  <si>
    <t>Наименование фидера</t>
  </si>
  <si>
    <t>Остальные центры питания Кузбасской энергосистемы</t>
  </si>
  <si>
    <t>Величина потребления электрической мощности потребителей, указанная в графике, определена для условий прохождения максимума нагрузок при среднесуточных температурах наружного воздуха, соответствующих температуре наиболее холодной пятидневки с обеспеченностью 0,92 (-39°С).</t>
  </si>
  <si>
    <t>Способ ввода  отключения по графику</t>
  </si>
  <si>
    <t>Время отключения</t>
  </si>
  <si>
    <t>Организация, выполняющая фактические действия по вводу аварийных ограничений</t>
  </si>
  <si>
    <t>всего</t>
  </si>
  <si>
    <t>всего по ДУ</t>
  </si>
  <si>
    <t>Всего</t>
  </si>
  <si>
    <t>Потребители</t>
  </si>
  <si>
    <t>Итого по энергорайону:</t>
  </si>
  <si>
    <t>до 5 мин</t>
  </si>
  <si>
    <t>С.Г. Тараданов</t>
  </si>
  <si>
    <t>7</t>
  </si>
  <si>
    <t>от 5 до 20 мин</t>
  </si>
  <si>
    <t>от 20 до 60 мин</t>
  </si>
  <si>
    <t>ОП</t>
  </si>
  <si>
    <t>2.1</t>
  </si>
  <si>
    <t>2.2</t>
  </si>
  <si>
    <t>2.3</t>
  </si>
  <si>
    <t>2.4</t>
  </si>
  <si>
    <t>2.5</t>
  </si>
  <si>
    <t>2.6</t>
  </si>
  <si>
    <t>2.7</t>
  </si>
  <si>
    <t>2.8</t>
  </si>
  <si>
    <t>2.9</t>
  </si>
  <si>
    <t>2.10</t>
  </si>
  <si>
    <t>2.11</t>
  </si>
  <si>
    <t>ООО ПО "ЦУС"</t>
  </si>
  <si>
    <t>АО "СибПСК"</t>
  </si>
  <si>
    <t>ПС 110 кВ Толевая</t>
  </si>
  <si>
    <t>Ввод-1 ЗРУ-6 кВ</t>
  </si>
  <si>
    <t>3.1</t>
  </si>
  <si>
    <t>3.2</t>
  </si>
  <si>
    <t>3.3</t>
  </si>
  <si>
    <t>3.4</t>
  </si>
  <si>
    <t>3.5</t>
  </si>
  <si>
    <t>3.6</t>
  </si>
  <si>
    <t>3.7</t>
  </si>
  <si>
    <t>3.8</t>
  </si>
  <si>
    <t>3.9</t>
  </si>
  <si>
    <t>3.10</t>
  </si>
  <si>
    <t>3.11</t>
  </si>
  <si>
    <t>ООО "Кузбасский скарабей"</t>
  </si>
  <si>
    <t>Кузбассэнерго-РЭС</t>
  </si>
  <si>
    <t>ПС 110 кВ Заводская</t>
  </si>
  <si>
    <t>ф.10-26-КШТ, ф.10-57-КШТ</t>
  </si>
  <si>
    <t>ДУ</t>
  </si>
  <si>
    <t>9.1</t>
  </si>
  <si>
    <t>9.2</t>
  </si>
  <si>
    <t>10.1</t>
  </si>
  <si>
    <t>10.2</t>
  </si>
  <si>
    <t>10.3</t>
  </si>
  <si>
    <t>10.4</t>
  </si>
  <si>
    <t>10.5</t>
  </si>
  <si>
    <t>10.6</t>
  </si>
  <si>
    <t>10.7</t>
  </si>
  <si>
    <t>10.8</t>
  </si>
  <si>
    <t>10.9</t>
  </si>
  <si>
    <t>10.10</t>
  </si>
  <si>
    <t>10.11</t>
  </si>
  <si>
    <t>10.12</t>
  </si>
  <si>
    <t>10.13</t>
  </si>
  <si>
    <t>10.14</t>
  </si>
  <si>
    <t>10.15</t>
  </si>
  <si>
    <t>10.16</t>
  </si>
  <si>
    <t>2 сш. 6 кВ ПС 35 кВ Беловская ЦОФ</t>
  </si>
  <si>
    <t>ф.6-22-РУ</t>
  </si>
  <si>
    <t>ф.6-30-П</t>
  </si>
  <si>
    <t>1 сш. 6 кВ ПС 35 кВ Беловская ЦОФ</t>
  </si>
  <si>
    <t>ф.6-6-РУ</t>
  </si>
  <si>
    <t>ф.6-16-Г</t>
  </si>
  <si>
    <t>ф.6-11-П</t>
  </si>
  <si>
    <t>АО "Междуречье"</t>
  </si>
  <si>
    <t>ПС 110 кВ Карьерная</t>
  </si>
  <si>
    <t>ф. 6-10-Ю</t>
  </si>
  <si>
    <t>ф.6-18-У</t>
  </si>
  <si>
    <t>ф.6-20-С</t>
  </si>
  <si>
    <t>АО «Междуречье"</t>
  </si>
  <si>
    <t>АО "Разрез Томусинский"</t>
  </si>
  <si>
    <t>ПС 110 кВ Томская</t>
  </si>
  <si>
    <t>ф.6-3-В</t>
  </si>
  <si>
    <t>ф. 6-12-Ц</t>
  </si>
  <si>
    <t>ф. 6-5-Ц</t>
  </si>
  <si>
    <t>Компрессор поз.211, Насос поз.101,Насос поз.98, Насос поз.198, Компрессор поз.213,Грохот поз.34, Насос поз.90, Конвейер поз.20, Насос поз.85, Насос поз.65, Насос поз.81,Насос поз.77, Насос поз.90, Насос поз.97,Насос поз.69, Насос поз.104, Насос поз.127, Дробилка поз.3</t>
  </si>
  <si>
    <t>Конвейер поз.224, Конвейер поз.281, Конвейер поз.300, Компрессор поз.206, Центрифуга поз.172, Насос поз.67,Конвейер поз.32</t>
  </si>
  <si>
    <t>АО "ОФ "Междуреченская"</t>
  </si>
  <si>
    <t>ПС 110 кВ Мариинская НПС</t>
  </si>
  <si>
    <t>6.3</t>
  </si>
  <si>
    <t>6.2</t>
  </si>
  <si>
    <t>5.1</t>
  </si>
  <si>
    <t>5.2</t>
  </si>
  <si>
    <t>4.1</t>
  </si>
  <si>
    <t>4.2</t>
  </si>
  <si>
    <t>Электроподвижной состав (тяговая нагрузка ОАО "РЖД")</t>
  </si>
  <si>
    <t>4.3</t>
  </si>
  <si>
    <t>4.4</t>
  </si>
  <si>
    <t>4.5</t>
  </si>
  <si>
    <t>4.6</t>
  </si>
  <si>
    <t>4.7</t>
  </si>
  <si>
    <t>4.8</t>
  </si>
  <si>
    <t>4.9</t>
  </si>
  <si>
    <t>4.10</t>
  </si>
  <si>
    <t>4.11</t>
  </si>
  <si>
    <t>4.12</t>
  </si>
  <si>
    <t>ПС 110 кВ Мариинск</t>
  </si>
  <si>
    <t>ДПР-"Восток"</t>
  </si>
  <si>
    <t>фидер 10 кВ №1</t>
  </si>
  <si>
    <t>ПС 110 кВ Тяжин</t>
  </si>
  <si>
    <t>Красноярская ЖД</t>
  </si>
  <si>
    <t>5.3</t>
  </si>
  <si>
    <t>5.4</t>
  </si>
  <si>
    <t>5.5</t>
  </si>
  <si>
    <t>5.6</t>
  </si>
  <si>
    <t>5.7</t>
  </si>
  <si>
    <t>5.8</t>
  </si>
  <si>
    <t>5.9</t>
  </si>
  <si>
    <t>5.10</t>
  </si>
  <si>
    <t>5.11</t>
  </si>
  <si>
    <t>5.12</t>
  </si>
  <si>
    <t>5.13</t>
  </si>
  <si>
    <t>5.14</t>
  </si>
  <si>
    <t>ПС № 175 (от ЗРУ-110 кВ НК ТЭЦ)</t>
  </si>
  <si>
    <t>FG-901а</t>
  </si>
  <si>
    <t>FG-901s</t>
  </si>
  <si>
    <t>FG-902сs</t>
  </si>
  <si>
    <t>ПС № 163 (от ЗРУ-110 кВ НК ТЭЦ)</t>
  </si>
  <si>
    <t>Нагрузка 0,4 кВ</t>
  </si>
  <si>
    <t>ПС № 118 (от ГРУ-6 кВ НК ТЭЦ яч.109)</t>
  </si>
  <si>
    <t>ПС № 55 (от ЗРУ-110 кВ НК ТЭЦ)</t>
  </si>
  <si>
    <t>ПС № 81 (от ЗРУ-110 кВ НК ТЭЦ)</t>
  </si>
  <si>
    <t>МК-521а</t>
  </si>
  <si>
    <t>ПС № 5Б  (от ГРУ-6 кВ НК ТЭЦ яч.84)</t>
  </si>
  <si>
    <t>ПС № 142 (от ЗРУ-110 кВ НК ТЭЦ)</t>
  </si>
  <si>
    <t>1-й каскад ГАС</t>
  </si>
  <si>
    <t>ПС №142 (от ЗРУ-110 кВ НК ТЭЦ)</t>
  </si>
  <si>
    <t>2-й каскад ГАС</t>
  </si>
  <si>
    <t>ПС № 43 (от ЗРУ-110 кВ НК ТЭЦ)</t>
  </si>
  <si>
    <t>ПС №140 (от ЗРУ-110 кВ НК ТЭЦ)</t>
  </si>
  <si>
    <t>КК-101</t>
  </si>
  <si>
    <t>ПС № 80 (от ЗРУ-110 кВ НК ТЭЦ)</t>
  </si>
  <si>
    <t>СД-1</t>
  </si>
  <si>
    <t>ПС № 69 (от ГРУ-6 кВ НК ТЭЦ яч.89)</t>
  </si>
  <si>
    <t>КТК-6</t>
  </si>
  <si>
    <t>Насос № 1 ВОЦ-15</t>
  </si>
  <si>
    <t>Насос № 2 ВОЦ-12</t>
  </si>
  <si>
    <t>Насос № 2 ВОЦ-14</t>
  </si>
  <si>
    <t>КХП:УОЦ, нагнетатели к/газа ОАО "ЕВРАЗ ЗСМК" площадка строительного проката</t>
  </si>
  <si>
    <t>АИП:Дробилки известняка ОАО "ЕВРАЗ ЗСМК" площадка строительного проката</t>
  </si>
  <si>
    <t>АИП:Эл.экскаваторы ОАО "ЕВРАЗ ЗСМК" площадка строительного проката</t>
  </si>
  <si>
    <t>АИП:Вентиляторы,дымососы, конвейеры ОАО "ЕВРАЗ ЗСМК" площадка строительного проката</t>
  </si>
  <si>
    <t>АИП:известковые печи ОАО "ЕВРАЗ ЗСМК" площадка строительного проката</t>
  </si>
  <si>
    <t>АИП:Агломашины ОАО "ЕВРАЗ ЗСМК" площадка строительного проката</t>
  </si>
  <si>
    <t xml:space="preserve"> Доменный цех: ЦВС ОАО "ЕВРАЗ ЗСМК" площадка строительного проката</t>
  </si>
  <si>
    <t>Доменный цех: ЦВС Насосная ДЦ (перевод нагрузки на ОП-1) ОАО "ЕВРАЗ ЗСМК" площадка строительного проката</t>
  </si>
  <si>
    <t>Цех изложниц:Технологическое оборудование ОАО "ЕВРАЗ ЗСМК" площадка строительного проката</t>
  </si>
  <si>
    <t>ПВС: Перевод нагрузки на ОП-1</t>
  </si>
  <si>
    <t>ПВС:Электрокомпрессоры ОАО "ЕВРАЗ ЗСМК" площадка строительного проката</t>
  </si>
  <si>
    <t>ТСЦ:Электрокомпрессоры ОАО "ЕВРАЗ ЗСМК" площадка строительного проката</t>
  </si>
  <si>
    <t>Кислородный цех-1 (перевод нагрузки на ОП-1) компрессоры ОАО "ЕВРАЗ ЗСМК" площадка строительного проката</t>
  </si>
  <si>
    <t>Кислородный цех-2: компрессоры ОАО "ЕВРАЗ ЗСМК" площадка строительного проката</t>
  </si>
  <si>
    <t>Сталеплавильное производство:МНЛЗ ОАО "ЕВРАЗ ЗСМК" площадка строительного проката</t>
  </si>
  <si>
    <t>Сталеплавильное производство:Конверторы 1, 2, 3, 4, 5 ОАО "ЕВРАЗ ЗСМК" площадка строительного проката</t>
  </si>
  <si>
    <t>РМЗ:Индукционные печи РМЗ ОАО "ЕВРАЗ ЗСМК" площадка строительного проката</t>
  </si>
  <si>
    <t>Сталепрокатное производство:Технологическое оборудование ОАО "ЕВРАЗ ЗСМК" площадка строительного проката</t>
  </si>
  <si>
    <t>ООО"Окси Сервис"; ИП Кучеренко;ООО "КузнецкЛАЗсервис";ГСК "Строитель-3"</t>
  </si>
  <si>
    <t xml:space="preserve"> яч.29, 31, 33, 35, 17, 19,8, 20, 14, 32, 34, 36, 38 РУ6кВ: 31, 29, 25, 21, 17, 14, 18, 22, 24, 26, 28, 30, 32, 32, 34. РП16 РУ10кВ: яч.13, 8. РП45 РУ6кВ: яч.17</t>
  </si>
  <si>
    <t>яч.13, 8</t>
  </si>
  <si>
    <t xml:space="preserve"> яч.5, 6, 20, 21, 38, 39</t>
  </si>
  <si>
    <t xml:space="preserve"> яч. 4, 5, 6, 7, 8, 9, 23, 24, 25, 26</t>
  </si>
  <si>
    <t>яч. 1, 4, 5, 16, 22, 23, 24, 26</t>
  </si>
  <si>
    <t>РП-36 (ЗС ТЭЦ)</t>
  </si>
  <si>
    <t>яч. 22, 23</t>
  </si>
  <si>
    <t>яч. 1. 18</t>
  </si>
  <si>
    <t>яч. 9, 25, 40</t>
  </si>
  <si>
    <t>РУ-10кВ: яч. 8, 20, 22, 12, 4. РУ-3кВ: яч. 3, 5, 7, 10, 12, 16, 9, 15, 17</t>
  </si>
  <si>
    <t>РП-36 (ЗСТЭЦ)</t>
  </si>
  <si>
    <t xml:space="preserve">яч.4,5 </t>
  </si>
  <si>
    <t>РП-23 (ЗС ТЭЦ)</t>
  </si>
  <si>
    <t xml:space="preserve">яч.7,11,14,16 </t>
  </si>
  <si>
    <t>яч.4, яч.18</t>
  </si>
  <si>
    <t>РУ10кВ: яч. 107, 207, 408</t>
  </si>
  <si>
    <t>яч. 7, 14</t>
  </si>
  <si>
    <t>яч. 7, 8, 14. 30, 36, 37</t>
  </si>
  <si>
    <t>яч. 16, 17</t>
  </si>
  <si>
    <t>ПС 110 кВ Опорная-10</t>
  </si>
  <si>
    <t>яч. 1а, 1в, 11а, 11в. 12а. 12в, 20а, 20в, 26а, 26в</t>
  </si>
  <si>
    <t>ПС 110 кВ Опорная-11</t>
  </si>
  <si>
    <t>яч. 4, 9, 12, 15, 22, 26</t>
  </si>
  <si>
    <t>яч. 56,57</t>
  </si>
  <si>
    <t>яч. 24, 35, 19</t>
  </si>
  <si>
    <t>РП-60 (ПС 110 кВ Опорная-2)</t>
  </si>
  <si>
    <t xml:space="preserve">яч.25 </t>
  </si>
  <si>
    <t>РП-74 (ЗС ТЭЦ)</t>
  </si>
  <si>
    <t>РП-75 (ЗС ТЭЦ)</t>
  </si>
  <si>
    <t>ПС 110 кВ Опорная-19</t>
  </si>
  <si>
    <t>яч.1-5,2-7,2-8,1-12-6кВ</t>
  </si>
  <si>
    <t>АО "ЕВРАЗ ЗСМК"</t>
  </si>
  <si>
    <t>ООО "ЕвразЭнергоТранс"</t>
  </si>
  <si>
    <t xml:space="preserve"> яч. 2, 6, 7, 8, 9, 10, 18, 19, 16, 17, 26, 27, 33, 34, 35, 36, 41</t>
  </si>
  <si>
    <t>1.1</t>
  </si>
  <si>
    <t>1.2</t>
  </si>
  <si>
    <t>1.3</t>
  </si>
  <si>
    <t>1.4</t>
  </si>
  <si>
    <t>1.5</t>
  </si>
  <si>
    <t>1.6</t>
  </si>
  <si>
    <t>1.7</t>
  </si>
  <si>
    <t>1.8</t>
  </si>
  <si>
    <t>1.9</t>
  </si>
  <si>
    <t>1.10</t>
  </si>
  <si>
    <t>1.11</t>
  </si>
  <si>
    <t>1.12</t>
  </si>
  <si>
    <t>1.13</t>
  </si>
  <si>
    <t>1.14</t>
  </si>
  <si>
    <t>1.15</t>
  </si>
  <si>
    <t>1.16</t>
  </si>
  <si>
    <t>1.17</t>
  </si>
  <si>
    <t>1.18</t>
  </si>
  <si>
    <t>1.19</t>
  </si>
  <si>
    <t>1.20</t>
  </si>
  <si>
    <t>1.21</t>
  </si>
  <si>
    <t>1.22</t>
  </si>
  <si>
    <t>1.24</t>
  </si>
  <si>
    <t>1.25</t>
  </si>
  <si>
    <t>1.26</t>
  </si>
  <si>
    <t>1.27</t>
  </si>
  <si>
    <t>1.28</t>
  </si>
  <si>
    <t>1.29</t>
  </si>
  <si>
    <t>1.30</t>
  </si>
  <si>
    <t>1.31</t>
  </si>
  <si>
    <t>1.32</t>
  </si>
  <si>
    <t>1.33</t>
  </si>
  <si>
    <t>1.34</t>
  </si>
  <si>
    <t>1.35</t>
  </si>
  <si>
    <t>1.36</t>
  </si>
  <si>
    <t>1.37</t>
  </si>
  <si>
    <t>1.38</t>
  </si>
  <si>
    <t>1.39</t>
  </si>
  <si>
    <t>1.40</t>
  </si>
  <si>
    <t>РП-41 РУ-3кВ (ПС 110 кВ Опорная-4, ЗСТЭЦ)</t>
  </si>
  <si>
    <t>РП-27 (ЗС ТЭЦ)</t>
  </si>
  <si>
    <t>РП-3 (ЗСТЭЦ)</t>
  </si>
  <si>
    <t>РП-26 (ЗС ТЭЦ, ПС 110 кВ Опорная-4, Опорная-1)</t>
  </si>
  <si>
    <t>ПС 110 кВ Опорная-4</t>
  </si>
  <si>
    <t>РП-24 (ПС 110 кВ Опорная-2)</t>
  </si>
  <si>
    <t>РП-77 (ПС 110 кВ Опорная-7)</t>
  </si>
  <si>
    <t>РП-25 (ПС 110 кВ Опорная-2)</t>
  </si>
  <si>
    <t>РП-48 (ПС 110 кВ Опорная-2)</t>
  </si>
  <si>
    <t>ООО Стальэмаль</t>
  </si>
  <si>
    <t>ООО УК НИП</t>
  </si>
  <si>
    <t>Ц_ТЭЦ</t>
  </si>
  <si>
    <t>ООО "Вторресурс переработка", АО "ЕВРАЗ ЗСМК", ИП Реутов</t>
  </si>
  <si>
    <t>АО "ЕВРАЗ ЗСМК" площадка рельсового проката</t>
  </si>
  <si>
    <t>ООО "Химкрекинг", ООО "Газпромтрансгаз Томск", ЧП Владимир Иванович, ИП Крюченков, ООО "Газпром трансгаз" Тосмк филиал ТОМСКАВТОГАЗ</t>
  </si>
  <si>
    <t>ООО "Технологии рециклинга"</t>
  </si>
  <si>
    <t>АО "ЕВРАЗ ЗСМК" шахта Таштагольская</t>
  </si>
  <si>
    <t>Лава 6-1-20</t>
  </si>
  <si>
    <t>Конвейерный уклон пласта 50</t>
  </si>
  <si>
    <t>Лава 48-6; ленточный конвейер №5 участок 1</t>
  </si>
  <si>
    <t>АО "ЕВРАЗ ЗСМК" Абагурская фабрика</t>
  </si>
  <si>
    <t>ООО "Шахта  Алардинская"</t>
  </si>
  <si>
    <t>ООО "Шахта  Усковская"</t>
  </si>
  <si>
    <t>Филиал ОАО "Южкузбассуголь" - ООО "Шахта Ерунаковская-8"</t>
  </si>
  <si>
    <t>ф.6-6-Э</t>
  </si>
  <si>
    <t>ф.6-43Э</t>
  </si>
  <si>
    <t>ф.6-29Э</t>
  </si>
  <si>
    <t>ф.6-47-Э</t>
  </si>
  <si>
    <t>ф.6-52-КЦ</t>
  </si>
  <si>
    <t>ф.6-10-М</t>
  </si>
  <si>
    <t>ф.6-48-КЦ</t>
  </si>
  <si>
    <t>ф.6-41БН</t>
  </si>
  <si>
    <t>ф.6-33М</t>
  </si>
  <si>
    <t>ф.6-9Ш</t>
  </si>
  <si>
    <t>ф.6-7С</t>
  </si>
  <si>
    <t>ф.6-49-БН</t>
  </si>
  <si>
    <t>яч.№ 104, 110, 111, 204, 205, 209</t>
  </si>
  <si>
    <t>РП-25Б (яч.14, яч 53 Центральная ТЭЦ)</t>
  </si>
  <si>
    <t>яч.115,253 Дымосос №3,4</t>
  </si>
  <si>
    <t>яч.113 вв.3 ШП-3</t>
  </si>
  <si>
    <t>яч.318 вв.1 ШП-1</t>
  </si>
  <si>
    <t>яч.123 вв.1 РП-61</t>
  </si>
  <si>
    <t>яч.245 вв.2 РП-61</t>
  </si>
  <si>
    <t>яч.111 вв.1 РП-604</t>
  </si>
  <si>
    <t>яч.312 вв.3 РП-604</t>
  </si>
  <si>
    <t>ПС 110 кВ Таштагольская</t>
  </si>
  <si>
    <t>яч.204, 302 ДОФ</t>
  </si>
  <si>
    <t>яч. 402 Компрессорная</t>
  </si>
  <si>
    <t>яч. 207 Компрессорная</t>
  </si>
  <si>
    <t>ПС 110 кВ Малиновская</t>
  </si>
  <si>
    <t>ф6-4-3 РП15</t>
  </si>
  <si>
    <t>ПС 110 кВ Ульяновская</t>
  </si>
  <si>
    <t xml:space="preserve">Ф6-7 </t>
  </si>
  <si>
    <t>ПС 110 кВ Ерунаковская</t>
  </si>
  <si>
    <t>ф.3-5; ф.4-5; ф.3-3</t>
  </si>
  <si>
    <t>ПС 110 кВ Обогатительная</t>
  </si>
  <si>
    <t>ПС 110 кВ Ширпотреб</t>
  </si>
  <si>
    <t>ф.6-14-А; ф.6-46-А; ф.6-33-О</t>
  </si>
  <si>
    <t>Магистральные ленточные конвейера</t>
  </si>
  <si>
    <t>АО "ЦОФ "Абашевская"</t>
  </si>
  <si>
    <t>ПС 110 кВ Ново-Байдаевская</t>
  </si>
  <si>
    <t>ф.6-28-Ф</t>
  </si>
  <si>
    <t>ф.6-5-Ф</t>
  </si>
  <si>
    <t>ф.6-17-Э</t>
  </si>
  <si>
    <t>ПС 110 кВ Береговая</t>
  </si>
  <si>
    <t>ВВ-6 1с 6 кВ Т-1-40</t>
  </si>
  <si>
    <t>ВВ-6 3с 6 кВ Т-1-40</t>
  </si>
  <si>
    <t>ВВ-6 4с 6 кВ Т-2-40</t>
  </si>
  <si>
    <t>ПС 110 кВ Кузнецкая</t>
  </si>
  <si>
    <t>ф.10-6-К</t>
  </si>
  <si>
    <t>ПС 35 кВ Абашевская 1/2</t>
  </si>
  <si>
    <t>ПС 110 кВ Северная</t>
  </si>
  <si>
    <t>ф.6-21-Г</t>
  </si>
  <si>
    <t>ф.6-20-Г</t>
  </si>
  <si>
    <t>ф.6-40-Г</t>
  </si>
  <si>
    <t>ф.6-11-Г</t>
  </si>
  <si>
    <t>ф.6-51-Г</t>
  </si>
  <si>
    <t>ф.6-38-Г</t>
  </si>
  <si>
    <t>ПАО "Южный Кузбасс"</t>
  </si>
  <si>
    <t>АО "ТПТУ"</t>
  </si>
  <si>
    <t>АО "ОФ" Распадская"</t>
  </si>
  <si>
    <t>АО "Междуречье", ПАО "Южный Кузбасс"</t>
  </si>
  <si>
    <t>ПС 110 кВ Томусинская</t>
  </si>
  <si>
    <t>ПС 35 кВ Клетьевая</t>
  </si>
  <si>
    <t>ПС 110 кВ Распадская-1</t>
  </si>
  <si>
    <t>ПС 110 кВ Красногорская</t>
  </si>
  <si>
    <t>ПС 110 кВ Куреинская</t>
  </si>
  <si>
    <t>ПС 110 кВ Распадская-3</t>
  </si>
  <si>
    <t>АО "Электросеть"</t>
  </si>
  <si>
    <t>ф.27</t>
  </si>
  <si>
    <t>ф.38</t>
  </si>
  <si>
    <t>ф.8</t>
  </si>
  <si>
    <t xml:space="preserve">ф.6, 7,14  </t>
  </si>
  <si>
    <t>ф.9</t>
  </si>
  <si>
    <t>ф.6</t>
  </si>
  <si>
    <t>ф.3</t>
  </si>
  <si>
    <t>ф.26</t>
  </si>
  <si>
    <t>ф.32</t>
  </si>
  <si>
    <t>ф.33</t>
  </si>
  <si>
    <t>ф.19</t>
  </si>
  <si>
    <t>ф.23</t>
  </si>
  <si>
    <t>ф.29</t>
  </si>
  <si>
    <t>ф.25</t>
  </si>
  <si>
    <t>ф.35</t>
  </si>
  <si>
    <t>ф.40</t>
  </si>
  <si>
    <t>ф.14</t>
  </si>
  <si>
    <t>ф.2</t>
  </si>
  <si>
    <t>ф.4</t>
  </si>
  <si>
    <t>ф.5</t>
  </si>
  <si>
    <t>ф.7</t>
  </si>
  <si>
    <t>ф.12</t>
  </si>
  <si>
    <t>ф.22</t>
  </si>
  <si>
    <t>ф.16</t>
  </si>
  <si>
    <t>ф.10</t>
  </si>
  <si>
    <t>ф.15</t>
  </si>
  <si>
    <t>ф.17</t>
  </si>
  <si>
    <t>ВЛ 35 кВ У-5, У-6 (ПС 35 кВ Сибиргинская-1, ПС 35 кВ Узунгольская)</t>
  </si>
  <si>
    <t>ВЛ 35 кВ У-7, У-8 (ПС 35 кВ Сортировочная)</t>
  </si>
  <si>
    <t>ВЛ 35 кВ У-1, У-2 (ПС 35 кВ Тяговая)</t>
  </si>
  <si>
    <t>ф.6-6к</t>
  </si>
  <si>
    <t>ф.6-15с</t>
  </si>
  <si>
    <t>ф.6-7ю</t>
  </si>
  <si>
    <t>ф.6-18о</t>
  </si>
  <si>
    <t>Цементная мельница №4</t>
  </si>
  <si>
    <t>Яч. №7</t>
  </si>
  <si>
    <t>Яч. №24</t>
  </si>
  <si>
    <t>ПС Дробильного отделения (от ф.6-12ДО ПС 110 кВ Топкинская)</t>
  </si>
  <si>
    <t>ПС Цементных мельниц (от ф.6-18 ЦМ ПС 110 кВ Топкинская)</t>
  </si>
  <si>
    <t>ООО "Топкинский цемент"</t>
  </si>
  <si>
    <t>ПС 110 кВ Красный Брод</t>
  </si>
  <si>
    <t>ф.6-1-К</t>
  </si>
  <si>
    <t>ф.6-5-Г</t>
  </si>
  <si>
    <t>ф.6-4-К</t>
  </si>
  <si>
    <t>ф.6-16-К</t>
  </si>
  <si>
    <t>ф.6-15-К</t>
  </si>
  <si>
    <t>АО "Кузбассразрезуголь"</t>
  </si>
  <si>
    <t>2.12</t>
  </si>
  <si>
    <t>2.13</t>
  </si>
  <si>
    <t>2.14</t>
  </si>
  <si>
    <t>2.15</t>
  </si>
  <si>
    <t>2.16</t>
  </si>
  <si>
    <t>2.17</t>
  </si>
  <si>
    <t>2.18</t>
  </si>
  <si>
    <t>ПС 35 кВ Беловская ЦОФ</t>
  </si>
  <si>
    <t>10.17</t>
  </si>
  <si>
    <t>10.18</t>
  </si>
  <si>
    <t>10.19</t>
  </si>
  <si>
    <t>10.20</t>
  </si>
  <si>
    <t>10.21</t>
  </si>
  <si>
    <t>10.22</t>
  </si>
  <si>
    <t>10.23</t>
  </si>
  <si>
    <t>10.24</t>
  </si>
  <si>
    <t>10.25</t>
  </si>
  <si>
    <t>ОФ "Северная"</t>
  </si>
  <si>
    <t>Шахта "Березовская"</t>
  </si>
  <si>
    <t>Шахта "Первомайская"</t>
  </si>
  <si>
    <t>КРУВ-6 №1,3</t>
  </si>
  <si>
    <t>КРУВ-6 №2,4</t>
  </si>
  <si>
    <t>КРУВ-6 №6,7,9</t>
  </si>
  <si>
    <t>КРУВ-6 №2</t>
  </si>
  <si>
    <t>КРУВ-6 №15</t>
  </si>
  <si>
    <t>АО "СШЭМК"</t>
  </si>
  <si>
    <t>ПС 35 кВ Березовская-Новая</t>
  </si>
  <si>
    <t>ПС 110 кВ Черниговская</t>
  </si>
  <si>
    <t>АО "Черниговец"</t>
  </si>
  <si>
    <t>Тр.7-1 л.к. поз.56, поз.58</t>
  </si>
  <si>
    <t>Тр.7-1 л.к. поз.3</t>
  </si>
  <si>
    <t>Тр.7-1 дробилка поз.15, л.к. поз.1</t>
  </si>
  <si>
    <t>Тр.7-1 л.к. поз.2, поз.4, дробилка поз.16</t>
  </si>
  <si>
    <t>Тр.1-3 насос поз.221</t>
  </si>
  <si>
    <t>Тр.3-1 л.к. поз.151</t>
  </si>
  <si>
    <t>ПАО «ЦОФ «Берёзовская»</t>
  </si>
  <si>
    <t>ПС №7 (от ф.6-8 ПС 35 кВ ЦОФ Берёзовская)</t>
  </si>
  <si>
    <t>ПС №1 (от ф.6-22 ПС 35 кВ ЦОФ Берёзовская)</t>
  </si>
  <si>
    <t>ПС №3 (от ф.6-24 ПС 35 кВ ЦОФ Берёзовская)</t>
  </si>
  <si>
    <t>яч.9-3 вакуумный насос поз.404-1</t>
  </si>
  <si>
    <t>Тр.1-3 вакуум-фильтр поз.393-1</t>
  </si>
  <si>
    <t>Тр.1-3 фильтратный насос поз.427-1</t>
  </si>
  <si>
    <t>Тр.1-3 насос поз.400</t>
  </si>
  <si>
    <t>яч.20-2 насос поз.668</t>
  </si>
  <si>
    <t>Тр.1-3 насос поз.222</t>
  </si>
  <si>
    <t>яч.22-2 насос поз.667</t>
  </si>
  <si>
    <t>яч.3 углесос поз.У-1</t>
  </si>
  <si>
    <t>яч.13 сушильный барабан поз.761-1</t>
  </si>
  <si>
    <t>яч.7 Дымосос поз.770-1</t>
  </si>
  <si>
    <t>Тр.1-3 насос поз.223, поз.422, поз.5-3</t>
  </si>
  <si>
    <t>Тр.7-1 л.к.  поз.57, гр. поз.11</t>
  </si>
  <si>
    <t>Тр.7-1 л.к. поз.55</t>
  </si>
  <si>
    <t>Тр.1-3 вакуум-фильтр поз.392-1, отсадочная машина поз. 251-1, воздуходувка 285-1</t>
  </si>
  <si>
    <t>ЦПП пл. 23 Ф6-42 (проходческий забой п/ш 23-1-7)</t>
  </si>
  <si>
    <t>ПС 35 кВ Тиховская</t>
  </si>
  <si>
    <t>ООО "Шахта им. С.Д. Тихова"</t>
  </si>
  <si>
    <t>ООО "ТрансХимЭнерго"</t>
  </si>
  <si>
    <t>ООО  "Химпром"</t>
  </si>
  <si>
    <t>ПС 10 кВ Новокузнецк-Северный</t>
  </si>
  <si>
    <t>Филиал ОАО "РЖД" - Западно-Сибирская железная дорога</t>
  </si>
  <si>
    <t>1.41</t>
  </si>
  <si>
    <t>1.42</t>
  </si>
  <si>
    <t>1.43</t>
  </si>
  <si>
    <t>1.44</t>
  </si>
  <si>
    <t>1.45</t>
  </si>
  <si>
    <t>1.46</t>
  </si>
  <si>
    <t>1.47</t>
  </si>
  <si>
    <t>1.48</t>
  </si>
  <si>
    <t>1.49</t>
  </si>
  <si>
    <t>1.50</t>
  </si>
  <si>
    <t>1.51</t>
  </si>
  <si>
    <t>1.52</t>
  </si>
  <si>
    <t>1.53</t>
  </si>
  <si>
    <t>1.54</t>
  </si>
  <si>
    <t>1.55</t>
  </si>
  <si>
    <t>1.56</t>
  </si>
  <si>
    <t>ОАО "ЗСЖД" - филиал ОАО "РЖД"</t>
  </si>
  <si>
    <t>ПС 35 кВ Углерод</t>
  </si>
  <si>
    <t xml:space="preserve">ПВ-1,2 с выдачей предупреждения на установление интервала в движении поездов 30 минут по перегону Углерод-Ускат в обоих направлениях </t>
  </si>
  <si>
    <t>ПС 35 кВ Терентьевская Тяговая</t>
  </si>
  <si>
    <t xml:space="preserve">С отключением ПВ-1,2  с выдачей предупреждения на установление интервала в движении поездов 35 минут нечётным поездам на участке Углерод-Ускат и Ускат-Терентьевская  в обоих направлениях  </t>
  </si>
  <si>
    <t>2.19</t>
  </si>
  <si>
    <t>2.20</t>
  </si>
  <si>
    <t>2.21</t>
  </si>
  <si>
    <t>2.22</t>
  </si>
  <si>
    <t>2.23</t>
  </si>
  <si>
    <t>2.24</t>
  </si>
  <si>
    <t>2.25</t>
  </si>
  <si>
    <t>2.26</t>
  </si>
  <si>
    <t>2.27</t>
  </si>
  <si>
    <t>10.26</t>
  </si>
  <si>
    <t>10.27</t>
  </si>
  <si>
    <t>10.28</t>
  </si>
  <si>
    <t>10.29</t>
  </si>
  <si>
    <t>10.30</t>
  </si>
  <si>
    <t>10.31</t>
  </si>
  <si>
    <t>10.32</t>
  </si>
  <si>
    <t>10.33</t>
  </si>
  <si>
    <t>10.34</t>
  </si>
  <si>
    <t>ООО "Электросетьсервис"</t>
  </si>
  <si>
    <t>Ф6-1К-35кВ</t>
  </si>
  <si>
    <t>Ф3-10</t>
  </si>
  <si>
    <t>ПВ1</t>
  </si>
  <si>
    <t>ПВ2</t>
  </si>
  <si>
    <t>ПС 35 кВ Трудармейская тяговая</t>
  </si>
  <si>
    <t>ПС 110 кВ Черкасов Камень</t>
  </si>
  <si>
    <t>ПС 110 кВ Ускат</t>
  </si>
  <si>
    <t>ПС 35 кВ Улус</t>
  </si>
  <si>
    <t>2.28</t>
  </si>
  <si>
    <t>2.29</t>
  </si>
  <si>
    <t>2.30</t>
  </si>
  <si>
    <t>2.31</t>
  </si>
  <si>
    <t>2.32</t>
  </si>
  <si>
    <t>2.33</t>
  </si>
  <si>
    <t>Ф1-10</t>
  </si>
  <si>
    <t>8.1</t>
  </si>
  <si>
    <t>8.2</t>
  </si>
  <si>
    <t>8.3</t>
  </si>
  <si>
    <t>8.4</t>
  </si>
  <si>
    <t>7.1</t>
  </si>
  <si>
    <t>7.2</t>
  </si>
  <si>
    <t>7.3</t>
  </si>
  <si>
    <t>7.4</t>
  </si>
  <si>
    <t>7.5</t>
  </si>
  <si>
    <t>7.6</t>
  </si>
  <si>
    <t>7.7</t>
  </si>
  <si>
    <t>7.8</t>
  </si>
  <si>
    <t>7.9</t>
  </si>
  <si>
    <t>7.10</t>
  </si>
  <si>
    <t>7.11</t>
  </si>
  <si>
    <t>ПС 110 кВ Непрерывка</t>
  </si>
  <si>
    <t>ПС 110 кВ Промышленная</t>
  </si>
  <si>
    <t>ПС 110 кВ Контрольный</t>
  </si>
  <si>
    <t>ПС 110 кВ Егозово</t>
  </si>
  <si>
    <t>ПС 110 кВ Падунская</t>
  </si>
  <si>
    <t>ПВ–1–3,3</t>
  </si>
  <si>
    <t>ПВ–2–3,3</t>
  </si>
  <si>
    <t xml:space="preserve">ПС 110 кВ Тутальская </t>
  </si>
  <si>
    <t>Ф3-10 кВ</t>
  </si>
  <si>
    <t>Без отключения ПВ-1, ПВ-2, с выдачей предупреждения на установление интервала в движении поездов 15 минут по перегону Болотная-Тутальская, Тутальская-Литвиново для  поездов в обоих напрвлениях</t>
  </si>
  <si>
    <t>ПС 110 кВ Тальменка</t>
  </si>
  <si>
    <t>С отключением ПВ-1,2  с выдачей предупреждения на установление интервала в движении поездов 15 минут по перегону Тутальская-Литвиново для поездов в обоих напрвлениях</t>
  </si>
  <si>
    <t>ПС 110 кВ Литвиново</t>
  </si>
  <si>
    <t>С отключением ПВ-1, ПВ-2, с выдачей предупреждения на установление интервала в движении поездов 15 минут по перегону Тутальская-Литвиново, Литвиново-Тайга для  поездов в обоих напрвлениях</t>
  </si>
  <si>
    <t>ПС 110 кВ Кузель</t>
  </si>
  <si>
    <t>С отключением ПВ-1,2  с выдачей предупреждения на установление интервала в движении поездов 15 минут по перегону Тайга-Литвиново для поездов в обоих напрвлениях</t>
  </si>
  <si>
    <t>ОАО "ЗСЖД" - филиал ОАО "РЖД". Собственное потребление</t>
  </si>
  <si>
    <t>ОАО "ЗСЖД" - филиал ОАО "РЖД". Электротяга</t>
  </si>
  <si>
    <t>ПС 110 кВ Судженка</t>
  </si>
  <si>
    <t>С отключением ПВ-1,2  с выдачей предупреждения на установление интервала в движении поездов 15 минут по перегону Анжерская-Судженка, Судженка-Яя для поездов в обоих напрвлениях</t>
  </si>
  <si>
    <t xml:space="preserve">ПС 110 кВ Яя </t>
  </si>
  <si>
    <t>Ф3-6 кВ</t>
  </si>
  <si>
    <t>С отключением ПВ-1,2  с выдачей предупреждения на установление интервала в движении поездов 15 минут по перегону Сулженка-Яя, Яя-Ижморская для поездов в обоих напрвлениях</t>
  </si>
  <si>
    <t>ПС 110 кВ Ижморская</t>
  </si>
  <si>
    <t>Без отключения ПВ-1, ПВ-2, с выдачей предупреждения на установление интервала в движении поездов 15 минут по перегону Яя-Ижморская, Ижморская-Берикульская для  поездов в обоих напрвлениях</t>
  </si>
  <si>
    <t xml:space="preserve">ПС 110 кВ Иверка </t>
  </si>
  <si>
    <t>С отключением ПВ-1,2  с выдачей предупреждения на установление интервала в движении поездов 15 минут по перегону Ижморская-Берикульская для поездов в обоих напрвлениях</t>
  </si>
  <si>
    <t>Без отключения ПВ-1, ПВ-2, с выдачей предупреждения на установление интервала в движении поездов 18 минут по перегону Ижморская-Берикульская для  поездов в обоих напрвлениях</t>
  </si>
  <si>
    <t>ПС 110 кВ Берикульская</t>
  </si>
  <si>
    <t>Без отключения ПВ-1, ПВ-2, с выдачей предупреждения на установление интервала в движении поездов 15 минут по перегону Ижморская-Берикульская, Брикульская-Мариинск для  поездов в обоих напрвлениях</t>
  </si>
  <si>
    <t xml:space="preserve">ПС 110 кВ Антибесская </t>
  </si>
  <si>
    <t>С отключением ПВ-3,3   с выдачей предупреждения на установление интервала в движении поездов 25 минут по перегону Берикульская-Мариинск для  поездов в обоих напрвлениях</t>
  </si>
  <si>
    <t>ПС 110 кВ БП 3704 км</t>
  </si>
  <si>
    <t>Ф6-3,3 кВ</t>
  </si>
  <si>
    <t>С отключением ПВ-1,2  с выдачей предупреждения на установление интервала в движении поездов 15 минут по перегону Антибесский-БП 3704 км, БП 3704 км-Мариинск для поездов в обоих напрвлениях</t>
  </si>
  <si>
    <t>4.13</t>
  </si>
  <si>
    <t>4.14</t>
  </si>
  <si>
    <t>4.15</t>
  </si>
  <si>
    <t>4.16</t>
  </si>
  <si>
    <t>4.17</t>
  </si>
  <si>
    <t>4.18</t>
  </si>
  <si>
    <t>10.35</t>
  </si>
  <si>
    <t>10.36</t>
  </si>
  <si>
    <t>10.37</t>
  </si>
  <si>
    <t>10.38</t>
  </si>
  <si>
    <t>10.39</t>
  </si>
  <si>
    <t>10.40</t>
  </si>
  <si>
    <t>10.41</t>
  </si>
  <si>
    <t>10.42</t>
  </si>
  <si>
    <t>10.43</t>
  </si>
  <si>
    <t>10.44</t>
  </si>
  <si>
    <t>ПС 35 кВ Предкомбинат</t>
  </si>
  <si>
    <t>Ф3-10, 4-10 кВ</t>
  </si>
  <si>
    <t>ПС 110 кВ Шахтер</t>
  </si>
  <si>
    <t>С отключением ПВ-1,2  с выдачей предупреждения на установление интервала в движении поездов 20 минут по перегону  для поездов в обоих напрвлениях</t>
  </si>
  <si>
    <t>ОАО "Поляны"</t>
  </si>
  <si>
    <t>ф. 6-3</t>
  </si>
  <si>
    <t>ОАО "Р-з Киселевский"</t>
  </si>
  <si>
    <t>ПС 35 кВ №13 ш. Краснокаменская</t>
  </si>
  <si>
    <t>ПС 35 кВ №10 Р-з Киселевский</t>
  </si>
  <si>
    <t>ООО "ОЭСК"</t>
  </si>
  <si>
    <t>ООО "Ш. Костромовская"</t>
  </si>
  <si>
    <t>ПС 110 кВ Костромовская</t>
  </si>
  <si>
    <t>фид. 6-47</t>
  </si>
  <si>
    <t>ПС 35 кВ Романовская</t>
  </si>
  <si>
    <t>СП ООО "Барзасское товарищество"</t>
  </si>
  <si>
    <t xml:space="preserve">ПС 110 кВ Карагайлинская Новая </t>
  </si>
  <si>
    <t>ф.6-2-2</t>
  </si>
  <si>
    <t>ф.6-28-Б</t>
  </si>
  <si>
    <t>ф.6-21-В</t>
  </si>
  <si>
    <t>ООО "ММК-Уголь"</t>
  </si>
  <si>
    <t>ООО «ЭнергоПаритет»</t>
  </si>
  <si>
    <t>ООО "РООС"</t>
  </si>
  <si>
    <t>3.12</t>
  </si>
  <si>
    <t>3.13</t>
  </si>
  <si>
    <t>3.14</t>
  </si>
  <si>
    <t>ф.6-1-2</t>
  </si>
  <si>
    <t>ф.6-1-8</t>
  </si>
  <si>
    <t>ф.6-4-2</t>
  </si>
  <si>
    <t>ПС 110 кВ Заречная-Новая</t>
  </si>
  <si>
    <t>ф.6-4-4</t>
  </si>
  <si>
    <t>ф.6-3-4</t>
  </si>
  <si>
    <t>ф.6-3-2</t>
  </si>
  <si>
    <t>ф.6-18</t>
  </si>
  <si>
    <t>ф.1-13-г</t>
  </si>
  <si>
    <t>ф.6-9-1</t>
  </si>
  <si>
    <t>ф.6-20-1</t>
  </si>
  <si>
    <t>ПС 6 кВ № 3 от ф.6-7, ф.6-13 ПС  35 кВ Грамотеинская 1/2</t>
  </si>
  <si>
    <t>ф.6-6-3</t>
  </si>
  <si>
    <t>ф.6-9-О</t>
  </si>
  <si>
    <t>ПС 35 кВ Беловская городская</t>
  </si>
  <si>
    <t>ф.10-8-Н</t>
  </si>
  <si>
    <t>ф.10-26-Н</t>
  </si>
  <si>
    <t>ООО "ШУ Карагайлинское"</t>
  </si>
  <si>
    <t>ОАО "Шахта Заречная"</t>
  </si>
  <si>
    <t>Ввод-1 6кВ РП-"7-й Гидроузел" ООО "Водоснабжение"</t>
  </si>
  <si>
    <t>Ввод-2 6кВ РП-"7-й Гидроузел" ООО "Водоснабжение"</t>
  </si>
  <si>
    <t>АО ХК СДС-Уголь ООО "Шахта Листвяжная"</t>
  </si>
  <si>
    <t>ООО "Теплоэнергетик"</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</si>
  <si>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</si>
  <si>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</si>
  <si>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</si>
  <si>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</si>
  <si>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</si>
  <si>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</si>
  <si>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</si>
  <si>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</si>
  <si>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</si>
  <si>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</si>
  <si>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</si>
  <si>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</si>
  <si>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</si>
  <si>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</si>
  <si>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</si>
  <si>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</si>
  <si>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</si>
  <si>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</si>
  <si>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</si>
  <si>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</si>
  <si>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</si>
  <si>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</si>
  <si>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</si>
  <si>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</si>
  <si>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</si>
  <si>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</si>
  <si>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</si>
  <si>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АО "СУЭК-Кузбасс" Энергоуправление</t>
  </si>
  <si>
    <t>ПС 35 кВ №1 Бабанаковская</t>
  </si>
  <si>
    <t>4 Школы, 4 Д/С, Детская больница, Стоматология, Поликлиника, Банк, ЦОДД, Детский психо-неврологич. Санаторий, КТТУ, КТСК, Дома коммунального сектора</t>
  </si>
  <si>
    <t>4 Школы, 6 Д/С, Детская больница, Стоматология, Поликлиника, Мед. Центр, Гор. Центр СПИД, Банки, ЦОДД, КТСК, АТС, Администрация Ленинского р-на, Центр по гидрометеорологии и мониторингу окружающей среды, Дома коммунального сектора</t>
  </si>
  <si>
    <t>3 Школы, 4 Д/С,Онкологический диспансер, Противотуберкулезный диспансер, Радиология, Многопрофильная больница, Банк, ЦОДД, КТСК, Б/С "МТС", Обл. Суд, Судебные приставы, Мед. Академия, КЕМТИПП, Дома коммунального сектора</t>
  </si>
  <si>
    <t>2 Школы, 3 Д/С, Многопрофильная больница, Онкологический диспансер, Противотуберкулезный диспансер, Радиология, МБУЗ "ГКССМП", ЦОДД, КТСК, АТС, Б/С "МТС", Обл. Суд, Судебные приставы, Мед. Академия, КЕМТИПП, Дома коммунального сектора</t>
  </si>
  <si>
    <t>4 Школы, 2 Котельные, Д/С, ГТС, Банк, Дома коммунального и частного сектора</t>
  </si>
  <si>
    <t>Кожвендиспансер, ОБЛВОЕНКОМАТ, 5 школ, Училище, Колледж, 3 поликлиники, Д/С, Котельная, Дома коммунального и частного сектора</t>
  </si>
  <si>
    <t>Банки, Д/С, Школы, Поликлиники, Дома коммунального сектора</t>
  </si>
  <si>
    <t>ТУЛР, Банки, Д/С,  Школы, Дома коммунального сектора</t>
  </si>
  <si>
    <t>9.3</t>
  </si>
  <si>
    <t>9.4</t>
  </si>
  <si>
    <t>9.5</t>
  </si>
  <si>
    <t>9.6</t>
  </si>
  <si>
    <t>9.7</t>
  </si>
  <si>
    <t>9.8</t>
  </si>
  <si>
    <t>9.9</t>
  </si>
  <si>
    <t>9.10</t>
  </si>
  <si>
    <t>9.11</t>
  </si>
  <si>
    <t>9.12</t>
  </si>
  <si>
    <t>9.13</t>
  </si>
  <si>
    <t>9.14</t>
  </si>
  <si>
    <t>АО "Кемеровская горэлектросеть"</t>
  </si>
  <si>
    <t>ОАО "СКЭК"</t>
  </si>
  <si>
    <t>АО "Национальная башенная компания", Сибирский филиал ПАО "Мегафон", Кемеровский филиал ООО "Т2 Мобайл", ПАО "МТС",  ИП Щербинин, ООО "Объединенное ПТУ Кузбасса" станция, магазины, жилые дома</t>
  </si>
  <si>
    <t>Столярный цех, магазины,   СТО, кафе, склад, жилые дома</t>
  </si>
  <si>
    <t>Лесопилка, ОАО "Мобильные телесистемы", плодово-ягодный питомник, магазины, гаражные боксы, теплицы, жилые дома</t>
  </si>
  <si>
    <t>Садоводческое товарищество 'Шахта им. 7 Ноября', магазины, СТО, гаражные боксы, АЗС, склад, жилые дома</t>
  </si>
  <si>
    <t>Хлебозавод, банк, выставочный зал, насосная, управление культуры</t>
  </si>
  <si>
    <t xml:space="preserve"> МБОУ "СОШ №38", МДОУ "ДС №18",  жилые дома, магазины, гаражные боксы, торговые павильоны, ООО "Менеджер плюс", ФГУП Почта России, фонтан, уличное освещение,  прокуратура, МБУ ДО ДЮСШ, светофоры, ПАО "Ростелеком",  ГКПОУ Ленинск-Кузнецкий горнотехнический техникум, ГОВД, аптеки</t>
  </si>
  <si>
    <t>МАДОУ  'Центр развития ребенка-детский сад №51', бойлерная, парикмахерская, магазины, киоски, базовая станция сотовой связи, жилые дома</t>
  </si>
  <si>
    <t>МБУК "ЦБС им. Н.К. Крупской", торговые павильоны, магазины, ФГКУ "7 отряд ФПС по КО", Управление с/хозяйства Администрации  Ленинск-Кузнецкого муниципального района, отделение казначейства, НОУ ДПО "Ленинск-Кузнецкая автошкола" РО ДОСААФ России КО, ООО "Сиб-Ханзен",  светофоры, стоматологический кабинет,  парикмахерские, гаражные массивы, ООО ПМК "Альянс", ООО "Юрист", ООО "Л-К Электросеть",  АЗС</t>
  </si>
  <si>
    <t>ТСЖ "Анат", жилые дома, Кемеровский филиал ООО "Т2 Мобайл", ФГУП "ГРЧЦ" Сибирском федеральном округе, ГКУ ЦЗН г. Ленинска-Кузнецкого, Ресторан "Регион 42", кафе, автостоянка, МАУ "Ленинск-Кузнецкий МФЦ", Сибирский филиал ПАО "Мегафон",  ТЦ Ярмарка</t>
  </si>
  <si>
    <t>МБУЗ Стоматологическая п-ка №1, МБДОУ "Детский сад №49", ООО "ТО Лифт", аптеки, магазины, торговые павильоны, МБДОУ "Детский сад №48" общ.вида, офисы, стоматологический кабинет</t>
  </si>
  <si>
    <t>Питомник ОВО, личные гаражи, газовая АЗС, жилые дома</t>
  </si>
  <si>
    <t xml:space="preserve">Юридическая консультация, нотариус, магазины, пульт охраны, общество слепых, ремонт обуви, кадастровая палата, склады, жилые дома </t>
  </si>
  <si>
    <t>Центр социального обслуживания, шиномонтаж, гаражи, магазины,ритуальные услуги, котельные, КРО, спортзал, элеватор, кинотеатр "Победа", д/сад №3,  Угольбанк  (резерв), Администрация  (резерв,осн. 1с. Ф.-6-9Ж), библиотека, Россельхозбанк  рез (осн ТП 442-1с), инкасация, пульт охраны, музей, паспортный стол, ГО и ЧС (рез ТП456), Промсвязьбанк, .Госветслужба, Робанк, УКС, Актив-финанс, жилые дома</t>
  </si>
  <si>
    <t>МБОУ  'Гимназия №12', пекарня, ОВО при УВД, котельные, мировые судья, ООО "Ленинск-Кузнецкий горгаз", магазины, жилые дома</t>
  </si>
  <si>
    <t>10.72</t>
  </si>
  <si>
    <t>10.73</t>
  </si>
  <si>
    <t>10.74</t>
  </si>
  <si>
    <t>10.75</t>
  </si>
  <si>
    <t>10.76</t>
  </si>
  <si>
    <t>10.77</t>
  </si>
  <si>
    <t>10.78</t>
  </si>
  <si>
    <t>10.79</t>
  </si>
  <si>
    <t>10.80</t>
  </si>
  <si>
    <t>10.81</t>
  </si>
  <si>
    <t>10.82</t>
  </si>
  <si>
    <t>10.83</t>
  </si>
  <si>
    <t>10.84</t>
  </si>
  <si>
    <t>10.85</t>
  </si>
  <si>
    <t>10.86</t>
  </si>
  <si>
    <t>10.87</t>
  </si>
  <si>
    <t>10.88</t>
  </si>
  <si>
    <t>10.89</t>
  </si>
  <si>
    <t>10.90</t>
  </si>
  <si>
    <t>10.91</t>
  </si>
  <si>
    <t>ООО "Ленинск-Кузнецкая электросеть"</t>
  </si>
  <si>
    <t>ПС-9 от ПС 35 кВ Комсомолец</t>
  </si>
  <si>
    <t>РП-6 от ф.6-15-МР, ф.6-27-МР ПС 110 кВ КСК</t>
  </si>
  <si>
    <t>РП-2 от ф.6-10-Б, ф.10-11-Б 
ПС 110 кВ Ленинск-Кузнецк Тяговая</t>
  </si>
  <si>
    <t>ф.6-3-462</t>
  </si>
  <si>
    <t>РП-10 от ф.6-25-РП, ф.6-26-РП 
ПС 110кВ Городская</t>
  </si>
  <si>
    <t>РП-4 от ф.6-19-РП, ф.6-20-РП ПС 110 кВ Городская</t>
  </si>
  <si>
    <t>РП-4 от ф.6-19-РП, ф.6-20-РП 
ПС 110 кВ Городская</t>
  </si>
  <si>
    <t xml:space="preserve">ф.6-14-Ж  </t>
  </si>
  <si>
    <t>РП-8 от ф.6-19-ВГСЧ (рез. от РП-1 ф.6-11-С) ПС 35 кВ ш. Егозовская</t>
  </si>
  <si>
    <t>ф.6-9-285 и ф.6-10-285</t>
  </si>
  <si>
    <t>ф.6-7-348</t>
  </si>
  <si>
    <t>РП-1 от ф.6-23-В, ф.6-18-Г 
ПС 110 кВ Новоленинская</t>
  </si>
  <si>
    <t>ф.6-12-340</t>
  </si>
  <si>
    <t>ф.10-6-235</t>
  </si>
  <si>
    <t>РП-7 от ф.6-7-М3, ф.6-14-М3 
ПС 110 кВ Кузбассэлемент</t>
  </si>
  <si>
    <t>ф.6-3-357 и ф.6-10-357</t>
  </si>
  <si>
    <t>ф.6-13-К</t>
  </si>
  <si>
    <t>ПС 35 кВ Комсомолец</t>
  </si>
  <si>
    <t>РП-4 от ПС 35 кВ Комсомолец</t>
  </si>
  <si>
    <t>2 Школы, Д/С, Колледж, ПТУ, Детская поликлиника, Банк, ЦОДД, Отдел вневедомственной охраны, Дома коммунального сектора</t>
  </si>
  <si>
    <t>Школа, 2 Д/С, ВОСТНИИ, КЕМТИПП, Стоматологии, Поликлиника, Кардиологический диспансер, Вет. Клиника, Банк, ЦОДД, СШЭМК, Трампарк, ТУРР, Магистральный узел "МТС", Дома коммунального сектора</t>
  </si>
  <si>
    <t>2 Д/С, Лицей, Кожно-венерологический диспансер, Ветеринарная лечебница, Военкомат, СЭС, КемВод (водоподъем), Дома коммунального и частного сектора</t>
  </si>
  <si>
    <t xml:space="preserve">2 Д/С, Лицей, Детский противотуберкулезный диспансер, детский санаторий "Журавлик", ЦОДД, АТС, ПНС, КемВод (водоподъем), Управление судебного департамента, Дома коммунального и частного сектора </t>
  </si>
  <si>
    <t>2 Школы, Мед. Институт, Колледж, ГУФСИН, СУСК, Детская поликлиника, Детская больница, Мед. Центр, Дома коммунального сектора</t>
  </si>
  <si>
    <t>10 Д/С, 2 Школы, Университет культуры, ГКБ №2, Поликлиника, Стоматология, Лаборатория судмедэкспертизы, Пожарная часть, Банки, Администрация Кировского района, Мировой суд, Народный суд, Прокуратура, ЦОДД, Б/С "МТС", Дома коммунального сектора</t>
  </si>
  <si>
    <t>Спортшкола,  Кировский ОВД, АТС, Поликлиники, Школа,  Хлебозавод №4, Д/С, Дома коммунального и частного сектора</t>
  </si>
  <si>
    <t xml:space="preserve">Банки, Д/С, Кировский ОВД, Дома коммунального и частного сектора </t>
  </si>
  <si>
    <t>2 Д/С, 2 Школы, КУЗГТУ, Сельхоз институт, Технологический иститут, ГКБ №4, Детская поликлиника, Мед. Центр,  Наркологический диспансер, Противотуберкулезный диспансер, Пансионат, КТТУ, ЦОДД, КТСК, КЭТК, КУМИ, СУСК, ТУЦР, МВД, ГУФСИН, Пожарная часть, Банк, Стадион "Химик", Дома коммунального и частного сектора</t>
  </si>
  <si>
    <t>4 Д/С, 2 Школы, РЭУ им. Плеханова, Технологический институт, Колледж культуры, ГКБ №4, Центр медицины катастроф, Мед. Центр, Мед. Клиника, Стоматология, Наркологический диспансер, КТТУ, ЦОДД, АТС, КемДор, ТУЗР, ФССП, Налоговая, УВД, Мировой суд, Районный суд, Центробанк, Банк, РЖД, МЧС, Автобаза МЧС, Стадион "Химик", Дома коммунального и частного сектора</t>
  </si>
  <si>
    <t>Д/С, Дома коммунального и частного сектора</t>
  </si>
  <si>
    <t>Банк, Д/С, Школы, Поликлиника, ЗАГС, КТСК (Котельная №27), Дома коммунального сектора</t>
  </si>
  <si>
    <t>2.34</t>
  </si>
  <si>
    <t>2.35</t>
  </si>
  <si>
    <t>2.36</t>
  </si>
  <si>
    <t>2.37</t>
  </si>
  <si>
    <t>2.38</t>
  </si>
  <si>
    <t>2.39</t>
  </si>
  <si>
    <t>2.40</t>
  </si>
  <si>
    <t>10.92</t>
  </si>
  <si>
    <t>10.93</t>
  </si>
  <si>
    <t>10.94</t>
  </si>
  <si>
    <t>10.95</t>
  </si>
  <si>
    <t>10.96</t>
  </si>
  <si>
    <t>10.97</t>
  </si>
  <si>
    <t>10.98</t>
  </si>
  <si>
    <t>ОАО "Горэлектротранспорт города Ленинска-Кузнецкого"</t>
  </si>
  <si>
    <t>ПС 35 кВ №1 Городская</t>
  </si>
  <si>
    <t>ф.6-4-З</t>
  </si>
  <si>
    <t>ф.6-6-З</t>
  </si>
  <si>
    <t>ф.6-2-СЭР</t>
  </si>
  <si>
    <t>ООО "Энергосервис"</t>
  </si>
  <si>
    <t>ПС 35 кВ №14 Егозовская</t>
  </si>
  <si>
    <t>10.99</t>
  </si>
  <si>
    <t>10.100</t>
  </si>
  <si>
    <t>10.101</t>
  </si>
  <si>
    <t>10.102</t>
  </si>
  <si>
    <t>10.103</t>
  </si>
  <si>
    <t>10.104</t>
  </si>
  <si>
    <t>10.105</t>
  </si>
  <si>
    <t>10.106</t>
  </si>
  <si>
    <t>10.107</t>
  </si>
  <si>
    <t>10.108</t>
  </si>
  <si>
    <t>10.109</t>
  </si>
  <si>
    <t>10.110</t>
  </si>
  <si>
    <t>10.111</t>
  </si>
  <si>
    <t>1.57</t>
  </si>
  <si>
    <t>ООО "КЭнК"</t>
  </si>
  <si>
    <t>ООО "Дорстрой", Котельная №1 (резерв), горбольница №5, 2 дет сада, дет дом, центр детского туризма, котельная №38, 9 юр лиц, 1280 ч/сектор (печное), 242 комм кв (ценрализованное).</t>
  </si>
  <si>
    <t>Дома ч/с-457,  к/с-2, котельная-1, школа-1, юр/лиц-13</t>
  </si>
  <si>
    <t xml:space="preserve">Лицей №1, филиал скорой помощи, 3 дет сада, школа, муз школа, КНС, АТС, База филиала, БРУ, РРС, 77 юр лиц, 3931 комм кв (ценрализованное). </t>
  </si>
  <si>
    <t xml:space="preserve">Роддом, дет сад, детский приют, котельная, 12 юр лиц, 
73 ч/сектор (печное), 1574 комм кв (ценрализованное). </t>
  </si>
  <si>
    <t xml:space="preserve">2 котельные, 3 дет сада, СЮТ, ТЦ "Кора", школа, 44 юр лиц, АТС, п\ст скорой помощи, 261 ч/сектор (печное), 2072 комм кв (ценрализованное). </t>
  </si>
  <si>
    <t>ООО "Кондитер К", котельная №11, узел связи, 10 юр лиц, 29 ч/сектор (печное).</t>
  </si>
  <si>
    <t>ККЗ "Россия", школа, 2 поликлиники, химлаборатория, санбаклаборатория, администрация КГО, оздоровительный комплекс "Юность", ГУ-6, 164 комм кв  (ценрализованное), 12 юр/лиц</t>
  </si>
  <si>
    <t>дома к/с-32, котельных-2,  д/сада-2, филиал КемГУ, Гимназия, насосная-1,  юр/лиц-83</t>
  </si>
  <si>
    <t>дома к/с-14, юр/лиц-8</t>
  </si>
  <si>
    <t>2.41</t>
  </si>
  <si>
    <t>2.42</t>
  </si>
  <si>
    <t>2.43</t>
  </si>
  <si>
    <t>2.44</t>
  </si>
  <si>
    <t>ф.6-8-тц</t>
  </si>
  <si>
    <t>ф.19-8-Г</t>
  </si>
  <si>
    <t>ф.6-15-Г</t>
  </si>
  <si>
    <t>ф.6-23-Г</t>
  </si>
  <si>
    <t>ф.6-17-Г</t>
  </si>
  <si>
    <t>ф.10-4-п</t>
  </si>
  <si>
    <t>ф.10-8-п</t>
  </si>
  <si>
    <t>ПС 35 кВ Парковая</t>
  </si>
  <si>
    <t>ПС 110 кВ Ново-Чертинская</t>
  </si>
  <si>
    <t>ПС 110 кВ Афонинская</t>
  </si>
  <si>
    <t>ПС 35 кВ Шахта №12</t>
  </si>
  <si>
    <t>ПС 35 кВ Шахта №13</t>
  </si>
  <si>
    <t>ООО "КДВ Яшкинскинские Теплицы"</t>
  </si>
  <si>
    <t>ПС 110 кВ Урожайная</t>
  </si>
  <si>
    <t>ООО "Горводоканал", МУП "Мариинец" (МКД), ООО "Бастион" (МКД), ООО "КЭнК",ООО "Мария - Ра", ОАО "Вымпел-Коммуникации", прочие 20 юр.лиц, 696  ж/д населения</t>
  </si>
  <si>
    <t>ООО "Горводоканал", КОО "ВДПО", Мариинский филиал ГКУЗ КО КОКПТД, ОАО Мариинский ЛВЗ, УИЖ (уличное освещение), ФБУЗ "Центр гигиены и эпидемиологии в Кемеровской области", ООО "А-Энерго",  ГБУ  КО "Мариинская СББЖ", Мариинское ГПАТП  КО, ОАО "Газпромнефть - Новосибирск" , МУП "Мариинец" (МКД), ООО "Бастион" (МКД), прочие потребители (11 юр/лиц)</t>
  </si>
  <si>
    <t>ООО "Горводоканал", ООО "А-Энерго", ООО "Теплосервис", ООО "Перекресток Ойл", УИЖ (уличное освещение), ООО Пресса, ООО "Мария-Ра", ПАО "Ростелеком", ООО "Розница К-1",МУП "Мариинец" (МКД), ООО "Бастион" (МКД),  прочие потребители</t>
  </si>
  <si>
    <t>АО "Национальная Башенная Компания", ГПОУ " Мариинский политехнический техникум", ИП Макаров А.П., МБДОУ  "Д/с №9  "Аленка", МБОУ  "СОШ  N7", ОАО Мариинскмежрайгаз, ООО "Горводоканал", ООО "Компания Центр", ООО "Кузбасстопливосбыт", ООО "Мариинск Тревел",</t>
  </si>
  <si>
    <t>ЗАО "Горстроймонтаж", ЗАО "Промест-Т", ЗАО Мариинский рынок, ООО Волна, МБУЗ "ЦГБ"  Мариинского муниципального района, Межмуниципальный отдел  МВД  РФ "Мариинский", ПАО "МегаФон", ПАО "Ростелеком", ПАО "Сбербанк России", ООО "Горводоканал", ООО "Мариинск Тревел", ООО "СЧ Недвижимость", ООО "Теплосервис, ООО Новокузнецктехмонтаж,  16 юр/лиц, 1154 ч/сектора</t>
  </si>
  <si>
    <t>ООО "Горводоканал", ФКУЗ  "МСЧ МВД России по Кемеровской области", УИЖ (уличное освещение), ФКУ СИЗО-3 ГУФСИН России по Кемеровской области, ООО "А-Энерго" , ФКУ ИК-1  ГУФСИН России по КО, ОАО Мариинский ЛВЗ, ООО "Перспектива", МУП "Мариинец" (МКД), ООО "Бастион" (МКД), 15 юр.лиц</t>
  </si>
  <si>
    <t>ПС 110 кВ Яйская</t>
  </si>
  <si>
    <t>ПС 35 кВ Ижморская</t>
  </si>
  <si>
    <t>ПС 35 кВ Мариинская городская</t>
  </si>
  <si>
    <t>ПС 110 кВ Мариинский ЛПК</t>
  </si>
  <si>
    <t>ПС 110 кВ Пионерская</t>
  </si>
  <si>
    <t>ПС 110 кВ Тяжинская</t>
  </si>
  <si>
    <t>ПС 110 кВ Тисульская</t>
  </si>
  <si>
    <t>5.15</t>
  </si>
  <si>
    <t>5.16</t>
  </si>
  <si>
    <t>5.17</t>
  </si>
  <si>
    <t>7.12</t>
  </si>
  <si>
    <t>7.13</t>
  </si>
  <si>
    <t>ф.10-6П</t>
  </si>
  <si>
    <t>10.112</t>
  </si>
  <si>
    <t>10.113</t>
  </si>
  <si>
    <t>10.114</t>
  </si>
  <si>
    <t>10.115</t>
  </si>
  <si>
    <t>10.116</t>
  </si>
  <si>
    <t>10.117</t>
  </si>
  <si>
    <t>10.118</t>
  </si>
  <si>
    <t>ф.6-5-г</t>
  </si>
  <si>
    <t>ф.10-12-г</t>
  </si>
  <si>
    <t>ф.10-18-г</t>
  </si>
  <si>
    <t>ф.10-11-г</t>
  </si>
  <si>
    <t>ПС 110 кВ Беловская</t>
  </si>
  <si>
    <t>ф.6-17-С</t>
  </si>
  <si>
    <t>ф.6-31-С</t>
  </si>
  <si>
    <t>ф.6-6-С</t>
  </si>
  <si>
    <t>ф.6-1г</t>
  </si>
  <si>
    <t>ОВБ</t>
  </si>
  <si>
    <t>Филиал ООО ХК "СДС-Энерго"-"Прокопьевскэнерго"</t>
  </si>
  <si>
    <t>РП-3 от ф.6-1г ПС 110 кВ Безруковская</t>
  </si>
  <si>
    <t>ПС 110 кВ Мысковская</t>
  </si>
  <si>
    <t>П6-9-Т3-400</t>
  </si>
  <si>
    <t>П6-8-Т4-400</t>
  </si>
  <si>
    <t>ПС 110 кВ №20 Кирова-Западная</t>
  </si>
  <si>
    <t>ООО "СЕРП"</t>
  </si>
  <si>
    <t>АО "СУЭК-Кузбасс" ШУ Комсомолец</t>
  </si>
  <si>
    <t>АВ 108 Серп В1</t>
  </si>
  <si>
    <t>АВ 209 Серп В2</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</si>
  <si>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</si>
  <si>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</si>
  <si>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</si>
  <si>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</si>
  <si>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</si>
  <si>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</si>
  <si>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</si>
  <si>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</si>
  <si>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</si>
  <si>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</si>
  <si>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</si>
  <si>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</si>
  <si>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</si>
  <si>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</si>
  <si>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</si>
  <si>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</si>
  <si>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</si>
  <si>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</si>
  <si>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</si>
  <si>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</si>
  <si>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</si>
  <si>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</si>
  <si>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</si>
  <si>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</si>
  <si>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</si>
  <si>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</si>
  <si>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</si>
  <si>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</si>
  <si>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</si>
  <si>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</si>
  <si>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</si>
  <si>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</si>
  <si>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</si>
  <si>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</si>
  <si>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</si>
  <si>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ПС 35 кВ №32 Лог Широкий</t>
  </si>
  <si>
    <t>ПС 35 кВ №39 Заинская</t>
  </si>
  <si>
    <t>ПС 35 кВ №52 Юго-Западный вент. ствол ш. 7 Ноября</t>
  </si>
  <si>
    <t>ПС 6 кВ №9 ш. Комсомолец</t>
  </si>
  <si>
    <t>ПС 35 кВ №112 Кирова Новая</t>
  </si>
  <si>
    <t>ф.10-10-В</t>
  </si>
  <si>
    <t>ф.10-20-НВ</t>
  </si>
  <si>
    <t>ф.10-8-Б</t>
  </si>
  <si>
    <t>ф.10-18-СХ</t>
  </si>
  <si>
    <t>ООО "КЭнК"
ООО "Геркулес", Ф-л ПАО МРСК Сибири, ИП Свирид Д.Н., ООО"Тяжинское пиво", УЖТР ТМО администрации Тяжинского муниципального округа</t>
  </si>
  <si>
    <t>ф.10-22-ПЗ</t>
  </si>
  <si>
    <t>ПС 35 кВ Красноярская</t>
  </si>
  <si>
    <t>ф.10-13-В</t>
  </si>
  <si>
    <t>ф.10-13-К</t>
  </si>
  <si>
    <t>ООО"Энерголескомплект" Марукян М.В., ООО Т2 Мобайл</t>
  </si>
  <si>
    <t>ф.10-17-Ж</t>
  </si>
  <si>
    <t>Адм. Большеантибесской с/территории, МБУК "Калининский СДК", ПАО "Ростелеком", МУЗ ЦГБ г.Мариинска, Производственный кооператив "Мариинский", ИП Панкратьева Г.А.</t>
  </si>
  <si>
    <t>ПС 35 кВ Авангард</t>
  </si>
  <si>
    <t>ф.10-5-Б</t>
  </si>
  <si>
    <t>ф.10-7-О</t>
  </si>
  <si>
    <t>ф.10-11-К</t>
  </si>
  <si>
    <t>ф.10-12-З</t>
  </si>
  <si>
    <t>ф.10-8-РП</t>
  </si>
  <si>
    <t>ф.10-4-У</t>
  </si>
  <si>
    <t>ф.10-14-РП</t>
  </si>
  <si>
    <t>Потребители с.Куликовка</t>
  </si>
  <si>
    <t>ф.10-2-РП</t>
  </si>
  <si>
    <t>АО Черниговец</t>
  </si>
  <si>
    <t>ПС 110 кВ №30 Кедровская</t>
  </si>
  <si>
    <t>ПС 110 кВ №24 Обогатительная</t>
  </si>
  <si>
    <t>ПС 110 кВ №15 Тяговая</t>
  </si>
  <si>
    <t>Кедровский УР</t>
  </si>
  <si>
    <t>ПС 35 кВ Кыргайская</t>
  </si>
  <si>
    <t>АО "Шахтоуправление "Талдинское-Кыргайское"</t>
  </si>
  <si>
    <t>ПС 110 кВ Набережная</t>
  </si>
  <si>
    <t>ООО "Шахта Листвяжная"</t>
  </si>
  <si>
    <t>10.154</t>
  </si>
  <si>
    <t>10.155</t>
  </si>
  <si>
    <t>10.156</t>
  </si>
  <si>
    <t>10.157</t>
  </si>
  <si>
    <t>10.158</t>
  </si>
  <si>
    <t>10.159</t>
  </si>
  <si>
    <t>10.160</t>
  </si>
  <si>
    <t>ПС 110 кВ Центральная</t>
  </si>
  <si>
    <t>ПС 35 кВ Шурапская</t>
  </si>
  <si>
    <t>ф.6-1-7</t>
  </si>
  <si>
    <t>ф.6-2-9</t>
  </si>
  <si>
    <t>ПС 35 кВ Танай</t>
  </si>
  <si>
    <t>ф.1-2</t>
  </si>
  <si>
    <t>ф.1-3</t>
  </si>
  <si>
    <t>ф.2-3</t>
  </si>
  <si>
    <t>ф.2-4</t>
  </si>
  <si>
    <t>ф.46</t>
  </si>
  <si>
    <t>ЗАО "Прокопьевский угольный разрез"</t>
  </si>
  <si>
    <t>ООО "ОФ Прокопьевскуголь"</t>
  </si>
  <si>
    <t>ПС 35 кВ №15 Разрез</t>
  </si>
  <si>
    <t>ПС 35 кВ №42 Зиминка 3/4</t>
  </si>
  <si>
    <t>ООО "Новострой"</t>
  </si>
  <si>
    <t>ВВ-6 2с 6 кВ Т-2-40</t>
  </si>
  <si>
    <t>ООО "МСК Энерго" (НСШМУ-6)</t>
  </si>
  <si>
    <t>ПС 110 кВ РМК</t>
  </si>
  <si>
    <t>ф.10-22-К</t>
  </si>
  <si>
    <t>ф.10-20-РП, 10-10-РП</t>
  </si>
  <si>
    <t>ООО "МСК Энерго" (Кузбасский пищекомбинат)</t>
  </si>
  <si>
    <t>ф.10-18-КПК</t>
  </si>
  <si>
    <t>ОАО "НЗРМК имени Н.Е.Крюкова"</t>
  </si>
  <si>
    <t>ф.10-16-Р, 10-6-Р</t>
  </si>
  <si>
    <t>ф.10-14-У</t>
  </si>
  <si>
    <t>ООО "Сибэлектро"</t>
  </si>
  <si>
    <t>ф.10-12-СЭ</t>
  </si>
  <si>
    <t>ООО "АРЗ"</t>
  </si>
  <si>
    <t>ф.10-2-СЭ</t>
  </si>
  <si>
    <t>ОАО "Органика"</t>
  </si>
  <si>
    <t>ф.10-17-О</t>
  </si>
  <si>
    <t>ф.10-21-Х, 10-11-Х</t>
  </si>
  <si>
    <t>ООО "АБ-Строй"</t>
  </si>
  <si>
    <t>ф.6-11-А</t>
  </si>
  <si>
    <t>Больница, школа, д/сад, потребители г.Новокузнецка</t>
  </si>
  <si>
    <t>ф.6-10-РП</t>
  </si>
  <si>
    <t>Потребители г.Новокузнецка, ИП Гандрабура Е.Ф., ООО "НКМИ"</t>
  </si>
  <si>
    <t>ф.6-24-З</t>
  </si>
  <si>
    <t>ООО "МСК Энерго" (АО "ЦОФ Щедрухинская")</t>
  </si>
  <si>
    <t>ПС 110 кВ Северо-Байдаевская</t>
  </si>
  <si>
    <t>ф.6-3-Б</t>
  </si>
  <si>
    <t>ф.6-29-Г3</t>
  </si>
  <si>
    <t>ф.6-47-Б</t>
  </si>
  <si>
    <t>ПС 110 кВ Сидоровская</t>
  </si>
  <si>
    <t>ф.10-17-Ф</t>
  </si>
  <si>
    <t>ЗАО "Кузбасская птицефабрика"</t>
  </si>
  <si>
    <t>ф.10-19-КЗ</t>
  </si>
  <si>
    <t>ЗАО "Кузбасская птицефабрика", ООО "Т2 Мобайл"</t>
  </si>
  <si>
    <t>ф.10-27-КЗ</t>
  </si>
  <si>
    <t>ПС 110 кВ Бызовская</t>
  </si>
  <si>
    <t>ф. 6-24-Т</t>
  </si>
  <si>
    <t xml:space="preserve">ИП Маттов И.И. </t>
  </si>
  <si>
    <t>ф. 6-21-БР</t>
  </si>
  <si>
    <t>ООО "ТСО Сибирь"</t>
  </si>
  <si>
    <t>ф.10-0-КЭ</t>
  </si>
  <si>
    <t>Кузбассэнерго-РЭС (ООО "ТСО Сибирь")</t>
  </si>
  <si>
    <t>ф.10-24-КЭ</t>
  </si>
  <si>
    <t>МУП "ТРСК", ф.л. Зайцева Е.Г., АО "УК Сибирская", ООО "КАМСС", ООО "ЛПК-НК"</t>
  </si>
  <si>
    <t>ф.10-33-Т</t>
  </si>
  <si>
    <t>Кузбассэнерго-РЭС (МУП "ТРСК")</t>
  </si>
  <si>
    <t>ф.10-32-М</t>
  </si>
  <si>
    <t>МУП "ТРСК"</t>
  </si>
  <si>
    <t>ф.10-16-Ж</t>
  </si>
  <si>
    <t>ф.10-18-К</t>
  </si>
  <si>
    <t>ф.10-20-Ф</t>
  </si>
  <si>
    <t>ф.10-21-О</t>
  </si>
  <si>
    <t>ф.10-22-П</t>
  </si>
  <si>
    <t>ф.10-23-П</t>
  </si>
  <si>
    <t>ф.10-25-Ф</t>
  </si>
  <si>
    <t>ф.10-26-Ж</t>
  </si>
  <si>
    <t>ф.10-28-К</t>
  </si>
  <si>
    <t>ф.10-29-РМ</t>
  </si>
  <si>
    <t>ф.10-30-Ф</t>
  </si>
  <si>
    <t>АО "Национальная башенная компания"</t>
  </si>
  <si>
    <t>ф.6-36-РП</t>
  </si>
  <si>
    <t>ф.6-20-ПС</t>
  </si>
  <si>
    <t>ф.6-17-30</t>
  </si>
  <si>
    <t>ф. 6-19-К</t>
  </si>
  <si>
    <t>ф. 6-27-А</t>
  </si>
  <si>
    <t>ф. 6-31-ЦПТ</t>
  </si>
  <si>
    <t>ф. 6-33-З</t>
  </si>
  <si>
    <t>ф. 6-10-ЦПТ</t>
  </si>
  <si>
    <t>ф.6-18-В</t>
  </si>
  <si>
    <t>ф.6-24-А</t>
  </si>
  <si>
    <t>ф.6-21-П</t>
  </si>
  <si>
    <t>ф.6-25-А</t>
  </si>
  <si>
    <t>ф.6-6-П</t>
  </si>
  <si>
    <t>ф.6-7-Ц</t>
  </si>
  <si>
    <t>Больница, школа, детский сад, потребители п.Красный Брод</t>
  </si>
  <si>
    <t>ф.6-12-Ц</t>
  </si>
  <si>
    <t>ф.6-14-П</t>
  </si>
  <si>
    <t>ф.6-2-П</t>
  </si>
  <si>
    <t>ф.6-10-П</t>
  </si>
  <si>
    <t>ООО "Кемеровский каменный карьер"</t>
  </si>
  <si>
    <t>ПС 110 кВ Мозжухинская</t>
  </si>
  <si>
    <t>Ф-6-2-Т</t>
  </si>
  <si>
    <t>Ф-6-10-УН</t>
  </si>
  <si>
    <t>Ф-6-15-ЗБ</t>
  </si>
  <si>
    <t>Ф-6-18-НК</t>
  </si>
  <si>
    <t>Ф-6-8-С</t>
  </si>
  <si>
    <t>ООО "Карьер Мозжухинский"</t>
  </si>
  <si>
    <t>Ф-6-19-МК</t>
  </si>
  <si>
    <t>ПС 35 кВ Колыонская</t>
  </si>
  <si>
    <t>ф.10-2-Т</t>
  </si>
  <si>
    <t>ф.10-11-НО</t>
  </si>
  <si>
    <t>ф.10-13-О</t>
  </si>
  <si>
    <t>ПС 35 кВ Святославская</t>
  </si>
  <si>
    <t>ф.10-12-ОС</t>
  </si>
  <si>
    <t>ф.10-3-С</t>
  </si>
  <si>
    <t>ф.10-8-Я</t>
  </si>
  <si>
    <t>ф.10-9-Н</t>
  </si>
  <si>
    <t>5.18</t>
  </si>
  <si>
    <t>5.19</t>
  </si>
  <si>
    <t>5.20</t>
  </si>
  <si>
    <t>5.21</t>
  </si>
  <si>
    <t>5.22</t>
  </si>
  <si>
    <t>5.23</t>
  </si>
  <si>
    <t>5.24</t>
  </si>
  <si>
    <t>ф.10-6-А</t>
  </si>
  <si>
    <t>ф.10-4-П</t>
  </si>
  <si>
    <t>ф.10-10-Б</t>
  </si>
  <si>
    <t>ф.10-28-И</t>
  </si>
  <si>
    <t>10.163</t>
  </si>
  <si>
    <t>10.165</t>
  </si>
  <si>
    <t>10.166</t>
  </si>
  <si>
    <t>10.167</t>
  </si>
  <si>
    <t>10.168</t>
  </si>
  <si>
    <t>10.169</t>
  </si>
  <si>
    <t>10.170</t>
  </si>
  <si>
    <t>10.171</t>
  </si>
  <si>
    <t>10.172</t>
  </si>
  <si>
    <t>10.173</t>
  </si>
  <si>
    <t>10.174</t>
  </si>
  <si>
    <t>10.175</t>
  </si>
  <si>
    <t>10.176</t>
  </si>
  <si>
    <t>10.177</t>
  </si>
  <si>
    <t>10.178</t>
  </si>
  <si>
    <t>ф.10-13-Л</t>
  </si>
  <si>
    <t>ООО "Разрез Кийзасский"</t>
  </si>
  <si>
    <t>ф.6-8-Р</t>
  </si>
  <si>
    <t>ф.6-18-Р</t>
  </si>
  <si>
    <t>ООО "Сибирский Бетон"</t>
  </si>
  <si>
    <t>ПС 35 кВ Строительная</t>
  </si>
  <si>
    <t>ф.6-23-Б</t>
  </si>
  <si>
    <t>ООО "Сибирский Бетон", ООО "Сибирская Тепловая компания"</t>
  </si>
  <si>
    <t>ф.6-22-Ц</t>
  </si>
  <si>
    <t>ф.6-16-Р</t>
  </si>
  <si>
    <t>ф.6-12-П</t>
  </si>
  <si>
    <t>ф.6-7-П</t>
  </si>
  <si>
    <t>ПС 35 кВ Нагорная</t>
  </si>
  <si>
    <t>ф.6-9-С</t>
  </si>
  <si>
    <t>ф.6-29-С</t>
  </si>
  <si>
    <t>СТ Береговое, МКП "Теплосеть" КГО</t>
  </si>
  <si>
    <t>ПС 110 кВ Тепловая</t>
  </si>
  <si>
    <t>ф.6-11-П, 6-5-П</t>
  </si>
  <si>
    <t>ОАО "ЗСИ", ООО Т2 Мобайл, ООО Технокластер</t>
  </si>
  <si>
    <t>ф.6-7-СП, 6-16-СП</t>
  </si>
  <si>
    <t>ООО Технокластер</t>
  </si>
  <si>
    <t>ОАО Энергия-Холдинг</t>
  </si>
  <si>
    <t>ф.6-27-С</t>
  </si>
  <si>
    <t>ООО "МСК Энерго" (КузнецкиеМеталлоконструкции)</t>
  </si>
  <si>
    <t>ф.6-29-МК</t>
  </si>
  <si>
    <t>ф.6-33-З</t>
  </si>
  <si>
    <t>ООО "Водоканал"</t>
  </si>
  <si>
    <t>ф.6-41-ГН</t>
  </si>
  <si>
    <t>ИП Рощупкин А.А.</t>
  </si>
  <si>
    <t>ф.6-43-ЧП</t>
  </si>
  <si>
    <t>ПАО 'ВымпелКом', ПАО Мегафон, МТТП, ООО "Транзит-Б", ООО "Водоканал", ООО НК-Нефть</t>
  </si>
  <si>
    <t>ф.6-34-ГН</t>
  </si>
  <si>
    <t>ф.6-22-О</t>
  </si>
  <si>
    <t>ф.6-18-НП, 6-9-НП</t>
  </si>
  <si>
    <t>ф.6-12-МК</t>
  </si>
  <si>
    <t>ф.6-19-О</t>
  </si>
  <si>
    <t>1.23</t>
  </si>
  <si>
    <t>ОАО «КузбассЭлектро»</t>
  </si>
  <si>
    <t>ПС 110 кВ Моховская</t>
  </si>
  <si>
    <t>ВЛ 35 кВ С-1, С-2 (ПС 35 кВ №14 Сычёвская-2, №12 Еловская, №48 Знаменская)</t>
  </si>
  <si>
    <t>ф. 6-17-2</t>
  </si>
  <si>
    <t>ф. 6-17-9</t>
  </si>
  <si>
    <t>ф. 6-17-20</t>
  </si>
  <si>
    <t>ф. 6-17-22</t>
  </si>
  <si>
    <t>ф. 6-17-23</t>
  </si>
  <si>
    <t>АО «УК Кузбассразрезуголь» (Моховский УР)</t>
  </si>
  <si>
    <t>АО Шахта Алексиевская</t>
  </si>
  <si>
    <t>10.179</t>
  </si>
  <si>
    <t>10.180</t>
  </si>
  <si>
    <t>10.181</t>
  </si>
  <si>
    <t>10.182</t>
  </si>
  <si>
    <t>10.183</t>
  </si>
  <si>
    <t>10.184</t>
  </si>
  <si>
    <t>10.185</t>
  </si>
  <si>
    <t>10.186</t>
  </si>
  <si>
    <t>по филиалу ПАО «Россети Сибирь» - «Кузбассэнерго-РЭС» на территории Кемеровской области</t>
  </si>
  <si>
    <t>Заместитель директора по техническим вопросам - главный инженер 
филиала ПАО "Россети Сибирь" - "Кузбассэнерго-РЭС"</t>
  </si>
  <si>
    <t>Итого по филиалу ПАО «Россети Сибирь» - «Кузбассэнерго - РЭС»</t>
  </si>
  <si>
    <t>фидер 10 кВ №4</t>
  </si>
  <si>
    <t xml:space="preserve"> временного отключения потребления на 2021/2022 гг.</t>
  </si>
  <si>
    <r>
      <t xml:space="preserve">Энергорайон «Краснобродский угольный»
</t>
    </r>
    <r>
      <rPr>
        <sz val="12"/>
        <color theme="1"/>
        <rFont val="Times New Roman"/>
        <family val="1"/>
        <charset val="204"/>
      </rPr>
      <t>ПС 110 кВ Моховская, ПС 110 кВ Заречная-Новая, ПС 110 кВ Заречная, ПС 110 кВ Костромовская, ПС 110 кВ Беловская, 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</si>
  <si>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r>
      <t xml:space="preserve">Энергорайон «Краснобродский»
</t>
    </r>
    <r>
      <rPr>
        <sz val="10"/>
        <color theme="1"/>
        <rFont val="Times New Roman"/>
        <family val="1"/>
        <charset val="204"/>
      </rPr>
      <t>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</si>
  <si>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r>
      <t xml:space="preserve">Энергорайон «Транзит 110 кВ Ново-Анжерская – Каштан тяговая»
</t>
    </r>
    <r>
      <rPr>
        <sz val="12"/>
        <color theme="1"/>
        <rFont val="Times New Roman"/>
        <family val="1"/>
        <charset val="204"/>
      </rPr>
      <t xml:space="preserve">ПС 110 кВ Судженка, ПС 110 кВ Яйская,  ПС 110 кВ Яя, ПС 110 кВ Ижморская, ПС 110 кВ Иверка, ПС 110 кВ Берикульская, ПС 110 кВ Антибесская, ПС 110 кВ 3704 км, ПС 110 кВ Мариинск, ПС 110 кВ Пионерская, ПС 110 кВ Мариинский ЛПК, ПС 110 кВ Чебулинская, ПС 110 кВ Ивановская, ПС 110 кВ Чумайская, ПС 110 кВ Макаракская, ПС 110 кВ Тисульская, ПС 110 кВ Мариинская НПС, ПС 110 кВ Тяжин, ПС 110 кВ Тяжинская, включая понизительные подстанции, электроснабжение которых осуществляется от вышеперечисленных подстанций  </t>
    </r>
    <r>
      <rPr>
        <b/>
        <sz val="12"/>
        <color theme="1"/>
        <rFont val="Times New Roman"/>
        <family val="1"/>
        <charset val="204"/>
      </rPr>
      <t xml:space="preserve"> </t>
    </r>
  </si>
  <si>
    <r>
      <t xml:space="preserve">Энергорайон «Транзит 110 кВ Иверка – Каштан тяговая»
</t>
    </r>
    <r>
      <rPr>
        <sz val="12"/>
        <color theme="1"/>
        <rFont val="Times New Roman"/>
        <family val="1"/>
        <charset val="204"/>
      </rPr>
      <t>ПС 110 кВ Берикульская, ПС 110 кВ Антибесская, ПС 110 кВ 3704 км, ПС 110 кВ Мариинск, ПС 110 кВ Пионерская, ПС 110 кВ Мариинский ЛПК, ПС 110 кВ Чебулинская, ПС 110 кВ Ивановская, ПС 110 кВ Чумайская, ПС 110 кВ Макаракская, ПС 110 кВ Тисульская, ПС 110 кВ Мариинская НПС, ПС 110 кВ Тяжин, ПС 110 кВ Тяжинская, включая понизительные подстанции, электроснабжение которых осуществляется от вышеперечисленных подстанций</t>
    </r>
  </si>
  <si>
    <r>
      <t xml:space="preserve">Энергорайон «Транзит 110 кВ Краснополянская – Торсьма включительно»
</t>
    </r>
    <r>
      <rPr>
        <sz val="12"/>
        <color theme="1"/>
        <rFont val="Times New Roman"/>
        <family val="1"/>
        <charset val="204"/>
      </rPr>
      <t>ПС 110 кВ Кирова-Западная, ПС 110 кВ Егозово, ПС 110 кВ Непрерывка, ПС 110 кВ Контрольный, ПС 110 кВ Промышленная, ПС 110 кВ Промышленная-сельская, ПС 110 кВ Торсьма, ПС 110 кВ Падунская, включая понизительные подстанции, электроснабжение которых осуществляется от вышеперечисленных подстанций</t>
    </r>
  </si>
  <si>
    <r>
      <t xml:space="preserve">Энергорайон «Транзит 110 кВ Краснополянская – Торсьма включительно, исключая Кирова-Западная и Егозово»
</t>
    </r>
    <r>
      <rPr>
        <sz val="12"/>
        <color theme="1"/>
        <rFont val="Times New Roman"/>
        <family val="1"/>
        <charset val="204"/>
      </rPr>
      <t>ПС 110 кВ Контрольный, ПС 110 кВ Непрерывка, ПС 110 кВ Падунская, ПС 110 кВ Промышленная, ПС 110 кВ Промышленная-сельская, ПС 110 кВ Торсьма, включая понизительные подстанции, электроснабжение которых осуществляется от вышеперечисленных подстанций</t>
    </r>
  </si>
  <si>
    <r>
      <t xml:space="preserve">Энергорайон «ПС 110 кВ Космическая, шины 110 кВ ПС 220 кВ Заискитимская»
</t>
    </r>
    <r>
      <rPr>
        <sz val="12"/>
        <color theme="1"/>
        <rFont val="Times New Roman"/>
        <family val="1"/>
        <charset val="204"/>
      </rPr>
      <t xml:space="preserve">ПС 110 кВ Космическая, шины 110 кВ ПС 220 кВ Заискитимская, включая понизительные подстанции, электроснабжение которых осуществляется от вышеперечисленных подстанций </t>
    </r>
  </si>
  <si>
    <r>
      <t xml:space="preserve">Энергорайон «Шины 110 кВ ПС 220 кВ Заискитимская»
</t>
    </r>
    <r>
      <rPr>
        <sz val="12"/>
        <color indexed="8"/>
        <rFont val="Times New Roman"/>
        <family val="1"/>
        <charset val="204"/>
      </rPr>
      <t xml:space="preserve">Шины 110 кВ ПС 220 кВ Заискитимская, включая понизительные подстанции, электроснабжение которых осуществляется от вышеперечисленных подстанций </t>
    </r>
  </si>
  <si>
    <r>
      <t xml:space="preserve">Энергорайон «Беловский+Краснобродский»
</t>
    </r>
    <r>
      <rPr>
        <sz val="12"/>
        <color indexed="8"/>
        <rFont val="Times New Roman"/>
        <family val="1"/>
        <charset val="204"/>
      </rPr>
      <t>ПС 110 кВ Новоленинская, ПС 110 кВ Алексиевская, ПС 110 кВ Полысаевская-3, ПС 110 кВ Набережная, ПС 110 кВ Листвяжная, ПС 110 кВ Моховская, ПС 110 кВ Заречная-Новая, ПС 110 кВ Заречная, ПС 110 кВ Костромовская, ПС 110 кВ Беловская, 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</si>
  <si>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r>
      <t xml:space="preserve">Энергорайон «Краснобродский»
</t>
    </r>
    <r>
      <rPr>
        <sz val="11"/>
        <color theme="1"/>
        <rFont val="Times New Roman"/>
        <family val="1"/>
        <charset val="204"/>
      </rPr>
      <t>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</si>
  <si>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r>
      <t xml:space="preserve">Энергорайон «Краснобродский угольный»
</t>
    </r>
    <r>
      <rPr>
        <sz val="11"/>
        <color theme="1"/>
        <rFont val="Times New Roman"/>
        <family val="1"/>
        <charset val="204"/>
      </rPr>
      <t>ПС 110 кВ Моховская, ПС 110 кВ Заречная-Новая, ПС 110 кВ Заречная, ПС 110 кВ Костромовская, ПС 110 кВ Беловская, 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</si>
  <si>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r>
      <t xml:space="preserve">Энергорайон «Транзит 110 кВ Ново-Анжерская – Каштан тяговая»
</t>
    </r>
    <r>
      <rPr>
        <sz val="11"/>
        <color theme="1"/>
        <rFont val="Times New Roman"/>
        <family val="1"/>
        <charset val="204"/>
      </rPr>
      <t xml:space="preserve">ПС 110 кВ Судженка, ПС 110 кВ Яйская,  ПС 110 кВ Яя, ПС 110 кВ Ижморская, ПС 110 кВ Иверка, ПС 110 кВ Берикульская, ПС 110 кВ Антибесская, ПС 110 кВ 3704 км, ПС 110 кВ Мариинск, ПС 110 кВ Пионерская, ПС 110 кВ Мариинский ЛПК, ПС 110 кВ Чебулинская, ПС 110 кВ Ивановская, ПС 110 кВ Чумайская, ПС 110 кВ Макаракская, ПС 110 кВ Тисульская, ПС 110 кВ Мариинская НПС, ПС 110 кВ Тяжин, ПС 110 кВ Тяжинская, включая понизительные подстанции, электроснабжение которых осуществляется от вышеперечисленных подстанций   </t>
    </r>
  </si>
  <si>
    <r>
      <t xml:space="preserve">Энергорайон «Транзит 110 кВ Иверка – Каштан тяговая»
</t>
    </r>
    <r>
      <rPr>
        <sz val="11"/>
        <color theme="1"/>
        <rFont val="Times New Roman"/>
        <family val="1"/>
        <charset val="204"/>
      </rPr>
      <t>ПС 110 кВ Берикульская, ПС 110 кВ Антибесская, ПС 110 кВ 3704 км, ПС 110 кВ Мариинск, ПС 110 кВ Пионерская, ПС 110 кВ Мариинский ЛПК, ПС 110 кВ Чебулинская, ПС 110 кВ Ивановская, ПС 110 кВ Чумайская, ПС 110 кВ Макаракская, ПС 110 кВ Тисульская, ПС 110 кВ Мариинская НПС, ПС 110 кВ Тяжин, ПС 110 кВ Тяжинская, включая понизительные подстанции, электроснабжение которых осуществляется от вышеперечисленных подстанций</t>
    </r>
  </si>
  <si>
    <r>
      <t xml:space="preserve">Энергорайон «Транзит 110 кВ Краснополянская – Торсьма включительно»
</t>
    </r>
    <r>
      <rPr>
        <sz val="11"/>
        <color theme="1"/>
        <rFont val="Times New Roman"/>
        <family val="1"/>
        <charset val="204"/>
      </rPr>
      <t>ПС 110 кВ Кирова-Западная, ПС 110 кВ Егозово, ПС 110 кВ Непрерывка, ПС 110 кВ Контрольный, ПС 110 кВ Промышленная, ПС 110 кВ Промышленная-сельская, ПС 110 кВ Торсьма, ПС 110 кВ Падунская, включая понизительные подстанции, электроснабжение которых осуществляется от вышеперечисленных подстанций</t>
    </r>
  </si>
  <si>
    <r>
      <t xml:space="preserve">Энергорайон «Транзит 110 кВ Краснополянская – Торсьма включительно, исключая Кирова-Западная и Егозово»
</t>
    </r>
    <r>
      <rPr>
        <sz val="11"/>
        <color theme="1"/>
        <rFont val="Times New Roman"/>
        <family val="1"/>
        <charset val="204"/>
      </rPr>
      <t>ПС 110 кВ Контрольный, ПС 110 кВ Непрерывка, ПС 110 кВ Падунская, ПС 110 кВ Промышленная, ПС 110 кВ Промышленная-сельская, ПС 110 кВ Торсьма, включая понизительные подстанции, электроснабжение которых осуществляется от вышеперечисленных подстанций</t>
    </r>
  </si>
  <si>
    <r>
      <t xml:space="preserve">Энергорайон «ПС 110 кВ Космическая, шины 110 кВ ПС 220 кВ Заискитимская»
</t>
    </r>
    <r>
      <rPr>
        <sz val="11"/>
        <color theme="1"/>
        <rFont val="Times New Roman"/>
        <family val="1"/>
        <charset val="204"/>
      </rPr>
      <t xml:space="preserve">ПС 110 кВ Космическая, шины 110 кВ ПС 220 кВ Заискитимская, включая понизительные подстанции, электроснабжение которых осуществляется от вышеперечисленных подстанций </t>
    </r>
  </si>
  <si>
    <r>
      <t xml:space="preserve">Энергорайон «Шины 110 кВ ПС 220 кВ Заискитимская»
</t>
    </r>
    <r>
      <rPr>
        <sz val="11"/>
        <color theme="1"/>
        <rFont val="Times New Roman"/>
        <family val="1"/>
        <charset val="204"/>
      </rPr>
      <t xml:space="preserve">Шины 110 кВ ПС 220 кВ Заискитимская, включая понизительные подстанции, электроснабжение которых осуществляется от вышеперечисленных подстанций </t>
    </r>
  </si>
  <si>
    <r>
      <t xml:space="preserve">Энергорайон «Беловский+Краснобродский»
</t>
    </r>
    <r>
      <rPr>
        <sz val="11"/>
        <color theme="1"/>
        <rFont val="Times New Roman"/>
        <family val="1"/>
        <charset val="204"/>
      </rPr>
      <t>ПС 110 кВ Новоленинская, ПС 110 кВ Алексиевская, ПС 110 кВ Полысаевская-3, ПС 110 кВ Набережная, ПС 110 кВ Листвяжная, ПС 110 кВ Моховская, ПС 110 кВ Заречная-Новая, ПС 110 кВ Заречная, ПС 110 кВ Костромовская, ПС 110 кВ Беловская, ПС 110 кВ Ново-Чертинская, ПС 110 кВ Красный Брод, ПС 110 кВ Карагайлинская-Новая, ПС 110 кВ Краснокаменская,  ПС 110 кВ Ускат, ПС 110 кВ Афонинская,  ПС 110 кВ Черкасов Камень, включая понизительные подстанции, электроснабжение которых осуществляется от вышеперечисленных подстанций</t>
    </r>
  </si>
  <si>
    <t>ЦОФ ООО "ММК-УГОЛЬ"</t>
  </si>
  <si>
    <t>Дымосос №5 500 кВт 6 кВ</t>
  </si>
  <si>
    <t>Вакуумнасос №6 315 кВт 6 кВ</t>
  </si>
  <si>
    <t>РУ№3 6 кВ Беловская ЦОФ от ф.6-24РУ 2сш. 6 кВ ПС 35 кВ ЦОФ Беловская</t>
  </si>
  <si>
    <t>РУ№3 6 кВ Беловская ЦОФ от ф. 6-24РУ 2сш. 6 кВ ПС 35 кВ ЦОФ Беловская</t>
  </si>
  <si>
    <t xml:space="preserve"> Сушильный агрегат №2 300 кВт 0,4 кВ</t>
  </si>
  <si>
    <t>ПС 6 кВ Беловская ЦОФ от ф. 6-20С 2сш. 6 кВ ПС 35 кВ ЦОФ Беловская</t>
  </si>
  <si>
    <t>Ленточный конвейер поз. 10А 270 кВт 0,4 кВ</t>
  </si>
  <si>
    <t>ПС 6 кВ Беловская ЦОФ от ф. 6-18А 2сш. 6 кВ ПС 35 кВ ЦОФ Беловская</t>
  </si>
  <si>
    <t>ф.216</t>
  </si>
  <si>
    <t>Центральная ТЭЦ</t>
  </si>
  <si>
    <t>яч. 51 Кислородная ПС</t>
  </si>
  <si>
    <t>РП-104  Насосная 2го в/п (яч.№ 17 Центральная ТЭЦ)</t>
  </si>
  <si>
    <t>яч.9</t>
  </si>
  <si>
    <t>яч.№131,247  Дымосос №1,2</t>
  </si>
  <si>
    <t>яч.446 вв.2 ШП-2</t>
  </si>
  <si>
    <t>яч.211 РМУ</t>
  </si>
  <si>
    <t>яч.303 РМУ</t>
  </si>
  <si>
    <t>яч.105 ТП Перекачка</t>
  </si>
  <si>
    <t>яч. 210 ПУ БЦК</t>
  </si>
  <si>
    <t>яч.103, 404 ДОФ</t>
  </si>
  <si>
    <t>ПС 110 кВ Казская</t>
  </si>
  <si>
    <t>ф.6, ф.24, ф.26, ф.27, ф.28, ф.29, ф.16, ф.18, ф.19, ф.21, ф.22, ф.23</t>
  </si>
  <si>
    <t>ф.2, ф.3, ф.4, ф.9, ф.10, ф.12, ф.16, ф.17, ф.18, 19, ф.22, ф.23. ф.5а</t>
  </si>
  <si>
    <t>Цех производства электродов другие объекты ОАО "ЕВРАЗ ЗСМК" площадка строительного проката</t>
  </si>
  <si>
    <t>Конвейерный бремсберг 26-51</t>
  </si>
  <si>
    <t>АО "ЕВРАЗ ЗСМК" шахта Шерегешская</t>
  </si>
  <si>
    <t>АО "ЕВРАЗ ЗСМК" шахта Казская</t>
  </si>
  <si>
    <t>ООО "Шахта "Есаульская"</t>
  </si>
  <si>
    <t xml:space="preserve">ООО "ЕвразЭнергоТранс" </t>
  </si>
  <si>
    <t>ПС 35  кВ Казская</t>
  </si>
  <si>
    <t>РП-403 (яч.№10, яч. №14 ПС 11 0кВ Опорная-4)</t>
  </si>
  <si>
    <t xml:space="preserve">яч. 11, 13, 15, 17         </t>
  </si>
  <si>
    <t xml:space="preserve">яч. 6-10, 13, 14, 17, 18               </t>
  </si>
  <si>
    <t>яч.1</t>
  </si>
  <si>
    <t>яч. 4, 6</t>
  </si>
  <si>
    <t xml:space="preserve"> яч. 29, 30, 44, 71, 76</t>
  </si>
  <si>
    <t>яч.2, 3, 4, 15, 16, 28, 29, 30, 6, 18, 19, 21</t>
  </si>
  <si>
    <t>яч. 6, 34</t>
  </si>
  <si>
    <t xml:space="preserve"> яч. 446, 116</t>
  </si>
  <si>
    <t>яч.73, яч103</t>
  </si>
  <si>
    <t>яч.98, яч.76</t>
  </si>
  <si>
    <t>яч.73, яч. 103</t>
  </si>
  <si>
    <t>яч. 2,13,22,23,25</t>
  </si>
  <si>
    <t>РП-4 (ПС 110 кВ Опорная-2,Опорная-3,Опорная-4, ЗС ТЭЦ)</t>
  </si>
  <si>
    <t>РП-5 (ПС 110 кВ Опорная-2,Опорная-3,Опорная-4, ЗС ТЭЦ)</t>
  </si>
  <si>
    <t>ПС 110 кВ Есаульская</t>
  </si>
  <si>
    <t>РП-15 (ПС 110 кВ Опорная-4, ЗСТЭЦ)</t>
  </si>
  <si>
    <t>РП-16 РУ 10 кВ (ПС 110 кВ Опорная-4, ЗСТЭЦ)</t>
  </si>
  <si>
    <t>РП-45 РУ 6 кВ(ПС 110 кВ Опорная-4, ЗСТЭЦ)</t>
  </si>
  <si>
    <t>РП-41 РУ 3 кВ (ПС 110 кВ Опорная-4, ЗСТЭЦ)</t>
  </si>
  <si>
    <t>РП-43 РУ 3 кВ (ПС 110 кВ Опорная-4, ЗСТЭЦ)</t>
  </si>
  <si>
    <t>РП 42 РУ 3 кВ (ПС 110 кВ Опорная-4, ЗСТЭЦ)</t>
  </si>
  <si>
    <t>РП-80 РУ 10 кВ (ПС 110 кВ Опорная-4, ЗСТЭЦ)</t>
  </si>
  <si>
    <t>РП-41 РУ 10 кВ (ПС 110 кВ Опорная-4, ЗСТЭЦ)</t>
  </si>
  <si>
    <t>РП-42 РУ 10 кВ (ПС 110 кВ Опорная-4, ЗСТЭЦ)</t>
  </si>
  <si>
    <t>РП-1 РУ 10 кВ (ПС 110 кВ Опорная-4, ЗСТЭЦ)</t>
  </si>
  <si>
    <t>РП-2 РУ 10 кВ (ПС 110 кВ Опорная-4, ЗСТЭЦ)</t>
  </si>
  <si>
    <t>РП-51 (ПС 110 кВ Опорная-3)</t>
  </si>
  <si>
    <t>РП-53 (ПС 110 кВ Опорная-3)</t>
  </si>
  <si>
    <t>АО «Разрез Томусинский»</t>
  </si>
  <si>
    <t>ф. 6-7-П (резерв ф. 6-2-В)</t>
  </si>
  <si>
    <t>ООО "Кузбасский скарабей", ПАО "Россети Сибирь"</t>
  </si>
  <si>
    <t>ф.6-11-Ш, ф.6-13-Ш</t>
  </si>
  <si>
    <t>ООО "Шахта № 12", ООО "НК-ОЙЛ", Мазалов О.В., Управление по благоустройству г.Киселёвск, ООО "ЭКО+"</t>
  </si>
  <si>
    <t>ООО "Полимердор", Бакушев С.А., ИП Зайцев Н.И., ГСК "Текстильщик", ООО "Восток-Авто", ООО "Трак Мастер", ООО "Плаза", Осипчук Е.А., ИП Луцкая О.С., ООО ХК "Вектор", ООО "Картофельный папа", Рахмедзянов А.В., ООО "Орхидея", Путилктн В.А., Потапов В.Л., Тушина Е.Н., ИП Брославченко А.И., Логинов К.С., ООО "ГофроТорг"</t>
  </si>
  <si>
    <t>8.5</t>
  </si>
  <si>
    <t>8.6</t>
  </si>
  <si>
    <t>ЭД 2МНА-1 либо ЭД 2МНА-3</t>
  </si>
  <si>
    <t>ЭД 1МНА-1</t>
  </si>
  <si>
    <t>ЭД 1МНА-3</t>
  </si>
  <si>
    <t>ЗРУ-6 кВ яч.17 или  яч.19</t>
  </si>
  <si>
    <t xml:space="preserve">АО "Транснефть - Западная Сибирь" </t>
  </si>
  <si>
    <t>ЗРУ-6 кВ яч.13</t>
  </si>
  <si>
    <t>ЗРУ-6 кВ яч.15</t>
  </si>
  <si>
    <t>ф.6-12</t>
  </si>
  <si>
    <t>яч.№108</t>
  </si>
  <si>
    <t>яч.№202</t>
  </si>
  <si>
    <t>РП 6 кВ Очистные от ф.6-107 от ПС 35 кВ Березовская-Новая</t>
  </si>
  <si>
    <t>РПП 6 кВ БКРУ-7 от ф.6-110 от ПС 35 кВ Березовская-Новая</t>
  </si>
  <si>
    <t>РПП 6 кВ 3-й Уклон от ф.6-113 от ПС 35 кВ Березовская-Новая</t>
  </si>
  <si>
    <t>РПП 6 кВ 3-й Уклон от ф.6-215 от ПС 35 кВ Березовская-Новая</t>
  </si>
  <si>
    <t>РП 6 кВ Очистные от ф.6-22 от ПС 35 кВ Первомайская</t>
  </si>
  <si>
    <t>РП 6 кВ 41 бр-г от ф.6-34 от ПС 35 кВ Первомайская</t>
  </si>
  <si>
    <t>КРУВ 6 кВ ВМП от ф.6-36 от ПС 35 кВ Первомайская</t>
  </si>
  <si>
    <t>РП 6 кВ ВПС от ф.6-14 от ПС 35 кВ ВПС</t>
  </si>
  <si>
    <t>РП 6 кВ ВПС от ф.6-11 от ПС 35 кВ ВПС</t>
  </si>
  <si>
    <t>яч. №2,3</t>
  </si>
  <si>
    <t>Линия дробильного отделения №1 (2 МВт)</t>
  </si>
  <si>
    <t>Сырьевая мельница №1</t>
  </si>
  <si>
    <t>ПС Сырьевых мельниц (от ф.6-26 СО ПС 110 кВ Топкинская)</t>
  </si>
  <si>
    <t>Яч. №9</t>
  </si>
  <si>
    <t>ООО "Горэлектросеть"</t>
  </si>
  <si>
    <t>МКД, д/сад, поликлиника, ТПС, ЧП, ФЛ, юр.лица</t>
  </si>
  <si>
    <t xml:space="preserve">МКД, д/сады, школы, ВНС, КНС, ЧП, ФЛ, юр.лица  </t>
  </si>
  <si>
    <t>МКД, д/сад, ЦТП, ЧП, ФЛ, юр.лица</t>
  </si>
  <si>
    <t xml:space="preserve">МКД, д/сады, школы, ВНС, АТС, ЧП, ФЛ, юр.лица  </t>
  </si>
  <si>
    <t xml:space="preserve">ЧП, ФЛ, юр.лица  </t>
  </si>
  <si>
    <t>МКД, д/сад, ВНС, ТРЦ, ЧП, ФЛ, юр.лица</t>
  </si>
  <si>
    <t>МКД, частные жилые дома, КНС, Ледовый Дворец спорта, ЧП, ФЛ, юр.лица</t>
  </si>
  <si>
    <t>МКД, д/сад, школа, поликлиника, ВНС, мед.центр ООО "ГрандМедика", Ледовый Дворец спорта, администрация района, ЧП, ФЛ, юр.лица</t>
  </si>
  <si>
    <t>МКД, поликлиники, школы, техникум, ВНС, Ледовый Дворец спорта, изолятор времен.содержания, ЧП, ФЛ, юр.лица</t>
  </si>
  <si>
    <t xml:space="preserve">МКД, д/сады, школы, КНС, ВНС, ЧП, ФЛ, юр.лица  </t>
  </si>
  <si>
    <t>Частные жилые дома, комбитнат питания, котельная, ВНС, ЧП, ФЛ, юр.лица</t>
  </si>
  <si>
    <t>МКД, д/сады, школа, поликлиники, мед.центр ООО "ГрандМедика", ВНС, АТС, ЧП, ФЛ, юр.лица</t>
  </si>
  <si>
    <t>МКД, д/сад, ЧП, ФЛ, юр.лица</t>
  </si>
  <si>
    <t>МКД, частные жилые дома, д/сады, школы, дом ребенка, поликлиники, ВНС, КНС, котельная, АТС, ТТП, ЧП, ФЛ, юр.лица</t>
  </si>
  <si>
    <t>МКД, д/сад, школа, ВНС, АТС, ЧП, ФЛ, юр.лица</t>
  </si>
  <si>
    <t>МКД, д/сады, школы, роддом, поликлиники, ВНС, АТС, ЧП, ФЛ, юр.лица</t>
  </si>
  <si>
    <t xml:space="preserve">МКД, д/сады, колледж, поликлиника, ТТП, ЧП, ФЛ, юр.лица  </t>
  </si>
  <si>
    <t>Частный жилой дом, музей, котельная</t>
  </si>
  <si>
    <t>Частные жилые дома, ВНС, ЧП, ФЛ, юр.лица</t>
  </si>
  <si>
    <t>Частные жилые дома, ЧП, ФЛ, юр.лица</t>
  </si>
  <si>
    <t>ПС 110 кВ Ильинская городская-2</t>
  </si>
  <si>
    <t>ф.10-24-РП-33</t>
  </si>
  <si>
    <t>ф.25-454-1</t>
  </si>
  <si>
    <t>ВЛ 35 кВ С-5, С-6 (ПС 35 кВ №6 В.Островская)</t>
  </si>
  <si>
    <t>ЦРП-4 (ПС 110 кВ Кузнецкая ф.10-16-Г)</t>
  </si>
  <si>
    <t>ПС 35 кВ №3 Южная</t>
  </si>
  <si>
    <t>ф.10-25-Г</t>
  </si>
  <si>
    <t>ф.10-2-РП-24</t>
  </si>
  <si>
    <t>ф.10-15-Г</t>
  </si>
  <si>
    <t>ф.10-20-РП-92</t>
  </si>
  <si>
    <t>ф.10-10-РП-33</t>
  </si>
  <si>
    <t>ф.10-22-РП-24</t>
  </si>
  <si>
    <t>ф.10-3-РП-92</t>
  </si>
  <si>
    <t>ф.20-Сады</t>
  </si>
  <si>
    <t>ф.3-22-Точилино</t>
  </si>
  <si>
    <t xml:space="preserve">ф.15-Трамвайная </t>
  </si>
  <si>
    <t>РПП-6 №2 Ф-33 (л.к. 2ЛБ-120) КРУВ-6 №7</t>
  </si>
  <si>
    <t>РПП-6 №2 Ф-33 (л.к. 3ЛТА-1200) КРУВ-6 №11</t>
  </si>
  <si>
    <t>Трансформатор 26-01 (яч. 5 ЗРУ-35 кВ на ПС 110 кВ Химпром)</t>
  </si>
  <si>
    <t>ПС № 26 ООО "Химпром"</t>
  </si>
  <si>
    <t>РУ 6-3 (от ф.6-22 ПС 35кВ ЦОФ Берёзовская)</t>
  </si>
  <si>
    <t>РУ 6-3 (от ф.6-6 ПС 35кВ ЦОФ Берёзовская)</t>
  </si>
  <si>
    <t>РУ 6-1 (от ф.6-20 ПС 35кВ ЦОФ Берёзовская)</t>
  </si>
  <si>
    <t>ф.6-36 КРУВ-6 №4 (КНС №26 ЛК "Pioma")</t>
  </si>
  <si>
    <t>9.15</t>
  </si>
  <si>
    <t>9.16</t>
  </si>
  <si>
    <t>9.17</t>
  </si>
  <si>
    <t>9.18</t>
  </si>
  <si>
    <t>9.19</t>
  </si>
  <si>
    <t>ф. 6-5</t>
  </si>
  <si>
    <t>ПС 110 кВ Гусинская</t>
  </si>
  <si>
    <t>ф. 6-13</t>
  </si>
  <si>
    <t>ПС 110 кВ Товарищ</t>
  </si>
  <si>
    <t>ф. 6-1</t>
  </si>
  <si>
    <t>ф. 6-9</t>
  </si>
  <si>
    <t>ООО "Разрез Березовский"</t>
  </si>
  <si>
    <t>ПС 35 кВ Матюшинская</t>
  </si>
  <si>
    <t>ф.21</t>
  </si>
  <si>
    <t>ф. 4,11</t>
  </si>
  <si>
    <t>ф. 6-20-К</t>
  </si>
  <si>
    <t>ф. 6-2-К</t>
  </si>
  <si>
    <t>ф. 6-18-А</t>
  </si>
  <si>
    <t>ф. 6-6-А</t>
  </si>
  <si>
    <t>ф.6-11-ТЯГ (резерв ф.6-26-ТЯГ)</t>
  </si>
  <si>
    <t xml:space="preserve">ООО "Завод Красный Октябрь"           </t>
  </si>
  <si>
    <t xml:space="preserve">ООО "СЭР "ХАУХИНКО РУС"                       </t>
  </si>
  <si>
    <t>9.20</t>
  </si>
  <si>
    <t>9.21</t>
  </si>
  <si>
    <t>9.22</t>
  </si>
  <si>
    <t>9.23</t>
  </si>
  <si>
    <t>9.24</t>
  </si>
  <si>
    <t>9.25</t>
  </si>
  <si>
    <t>9.26</t>
  </si>
  <si>
    <t>фидер 27,5 кВ № 1</t>
  </si>
  <si>
    <t>фидер 27,5 кВ № 5</t>
  </si>
  <si>
    <t>фидер 27,5 кВ № 2</t>
  </si>
  <si>
    <t>ф.6 №23</t>
  </si>
  <si>
    <t xml:space="preserve">ООО "Шахта "Юбилейная" </t>
  </si>
  <si>
    <t>ЦРП-2 ООО «Шахта «Юбилейная» от ф. Ф6-15-Г3, ф.6-43-Г2 ПС 110 кВ Северо-Байдаевская</t>
  </si>
  <si>
    <t>ПС № 156 (от ЗРУ-110 кВ НК ТЭЦ)</t>
  </si>
  <si>
    <t>В1004/1</t>
  </si>
  <si>
    <t>КАО «Азот»</t>
  </si>
  <si>
    <t>ф 11-7</t>
  </si>
  <si>
    <t>ф 11-8</t>
  </si>
  <si>
    <t>ф 3-7</t>
  </si>
  <si>
    <t>ф 3-8</t>
  </si>
  <si>
    <t>ф 21-7</t>
  </si>
  <si>
    <t>ф 21-8</t>
  </si>
  <si>
    <t>ф 12-5</t>
  </si>
  <si>
    <t>ф 12-4</t>
  </si>
  <si>
    <t>8.7</t>
  </si>
  <si>
    <t>8.8</t>
  </si>
  <si>
    <t>РП-11 от ПС 110 кВ Восточная яч.69</t>
  </si>
  <si>
    <t>РП-11 от ПС 110 кВ Восточная яч.52</t>
  </si>
  <si>
    <t>РП-3 от ПС 110 кВ Восточная яч.70</t>
  </si>
  <si>
    <t>РП-3 от ПС 110 кВ Восточная яч.63</t>
  </si>
  <si>
    <t>РП-21 от ПС 110 кВ Заводская яч.55</t>
  </si>
  <si>
    <t>РП-21 от ПС 110 кВ Заводская яч.54</t>
  </si>
  <si>
    <t>РП-12 от ПС 110 кВ Мирная яч.44</t>
  </si>
  <si>
    <t>РП-12 от ПС 110 кВ Мирная яч.33</t>
  </si>
  <si>
    <t>ф 4-5</t>
  </si>
  <si>
    <t>ф 4-2</t>
  </si>
  <si>
    <t>ф 22-5</t>
  </si>
  <si>
    <t>ф.22-14</t>
  </si>
  <si>
    <t>РП-4 от ПС 110 кВ Космическая яч.21</t>
  </si>
  <si>
    <t>РП-4 от ПС 110 кВ Космическая яч.18</t>
  </si>
  <si>
    <t>РП-22 от ПС 110 кВ Космическая яч.25</t>
  </si>
  <si>
    <t>РП-22 от ПС 110 кВ Космическая яч.38</t>
  </si>
  <si>
    <t>ф.6-19-Быт (ТП №544, 542, 569, 614, 564)</t>
  </si>
  <si>
    <t>ф.6-22-МЦ (ТП№ 601, 608, 609, 607)</t>
  </si>
  <si>
    <t>ф.6-16-Б (ТП №583, 574, 574а, 575, 573, 573а)</t>
  </si>
  <si>
    <t>ф.6-18-Б (ТП №597, 596, 598, 599, 586, 592)</t>
  </si>
  <si>
    <t xml:space="preserve"> ф.6-17-Л</t>
  </si>
  <si>
    <t>9.27</t>
  </si>
  <si>
    <t>9.28</t>
  </si>
  <si>
    <t>9.29</t>
  </si>
  <si>
    <t>9.30</t>
  </si>
  <si>
    <t>9.31</t>
  </si>
  <si>
    <t>9.32</t>
  </si>
  <si>
    <t>9.33</t>
  </si>
  <si>
    <t>9.34</t>
  </si>
  <si>
    <t>9.35</t>
  </si>
  <si>
    <t>9.36</t>
  </si>
  <si>
    <t>9.37</t>
  </si>
  <si>
    <t>9.38</t>
  </si>
  <si>
    <t>9.39</t>
  </si>
  <si>
    <t>9.40</t>
  </si>
  <si>
    <t>9.41</t>
  </si>
  <si>
    <t>9.42</t>
  </si>
  <si>
    <t>9.43</t>
  </si>
  <si>
    <t>9.44</t>
  </si>
  <si>
    <t>9.45</t>
  </si>
  <si>
    <t>ф 29-5</t>
  </si>
  <si>
    <t>ф 29-6</t>
  </si>
  <si>
    <t>ф 28-7</t>
  </si>
  <si>
    <t>ф 28-8</t>
  </si>
  <si>
    <t>ф 7-7</t>
  </si>
  <si>
    <t>ф 7-4</t>
  </si>
  <si>
    <t>ф 5-5</t>
  </si>
  <si>
    <t>ф 5-6</t>
  </si>
  <si>
    <t>ф Зп-33</t>
  </si>
  <si>
    <t>ф Зп-4</t>
  </si>
  <si>
    <t>ф 48-20</t>
  </si>
  <si>
    <t>ф 48-21</t>
  </si>
  <si>
    <t>ф 38-18</t>
  </si>
  <si>
    <t>ф 38-19</t>
  </si>
  <si>
    <t>ф 16-4</t>
  </si>
  <si>
    <t>ф 16-5</t>
  </si>
  <si>
    <t>ф.10-1 РП-11</t>
  </si>
  <si>
    <t>ф.10-4 РП-11</t>
  </si>
  <si>
    <t>ф.10-6 РП-11</t>
  </si>
  <si>
    <t>ф.10-8 РП-11</t>
  </si>
  <si>
    <t>ф.10-10 РП-11</t>
  </si>
  <si>
    <t>ф.10-4</t>
  </si>
  <si>
    <t>ф.10-9</t>
  </si>
  <si>
    <t>ф.10-11</t>
  </si>
  <si>
    <t>ф.10-14</t>
  </si>
  <si>
    <t>ф.10-21</t>
  </si>
  <si>
    <t>ф.10-24</t>
  </si>
  <si>
    <t>ф.10-26</t>
  </si>
  <si>
    <t>ф.6-7 РП-Южная</t>
  </si>
  <si>
    <t>ф.6-8 РП-Южная</t>
  </si>
  <si>
    <t>ф.6-15 РП-Южная</t>
  </si>
  <si>
    <t>РП-16 от ПС 35 кВ Новая яч.13</t>
  </si>
  <si>
    <t>РП-16 от ПС 35 кВ Новая яч.28</t>
  </si>
  <si>
    <t>РП-48 от ПС 110 кВ Рудничная яч.10</t>
  </si>
  <si>
    <t>РП-48 от ПС 110 кВ Рудничная яч.28</t>
  </si>
  <si>
    <t>РП-38 от ПС 110 кВ Рудничная яч.24</t>
  </si>
  <si>
    <t>РП-38 от ПС 110 кВ Рудничная яч.14</t>
  </si>
  <si>
    <t>ПС 35 кВ Западная (от Кемеровской ГРЭС)</t>
  </si>
  <si>
    <t>РП-7 от Кемеровской ТЭЦ яч.39</t>
  </si>
  <si>
    <t>РП-7 от Кемеровской ТЭЦ яч.16</t>
  </si>
  <si>
    <t>РП-5 от Кемеровской ТЭЦ яч.20</t>
  </si>
  <si>
    <t>РП-5 от Кемеровской ТЭЦ яч.49</t>
  </si>
  <si>
    <t>РП-29 от ПС 35 кВ Центральная яч.36</t>
  </si>
  <si>
    <t>РП-29 от ПС 35 кВ Центральная яч.35</t>
  </si>
  <si>
    <t>РП-28 от ПС 35 кВ Центральная яч.18</t>
  </si>
  <si>
    <t>РП-28 от ПС 35 кВ Центральная яч.10</t>
  </si>
  <si>
    <t>10.161</t>
  </si>
  <si>
    <t>10.162</t>
  </si>
  <si>
    <t>10.164</t>
  </si>
  <si>
    <t>10.187</t>
  </si>
  <si>
    <t>10.188</t>
  </si>
  <si>
    <t>10.189</t>
  </si>
  <si>
    <t>10.190</t>
  </si>
  <si>
    <t>Гимназия, Горсвет, Дома комунального и частного сектора, ОВД, Тепловые сети, Общежитие, МВД, РЖД, Д/С, Школа, КУМИ</t>
  </si>
  <si>
    <t>Обл. Архив, Военкомат, Таможня, Автовокзал, РЖД администрация, Банк, ЦОДД, Б/С "МТС", Больница ГУФСИН, Обл. клинический кожно-венерологический диспансер, 3 Д/С,3 Школы, Дома коммунального и частного сектора, КТСК</t>
  </si>
  <si>
    <t xml:space="preserve">Дома коммунального и частного сектора,, ПНС п.Черемушки, уличное освещение, гаражный кооператив Горняк, Рассвет, сотовая вышка Билайн,   </t>
  </si>
  <si>
    <t>Городские очистные сооружения ООО "БКС", дома частного сектора</t>
  </si>
  <si>
    <t xml:space="preserve">Дома частного сектора   </t>
  </si>
  <si>
    <t xml:space="preserve">Дома коммунального и частного сектора,, КНС п.Черемушки, ВГСО, частные гаражи, сотовая вышка Мегафон, ИП Потапов   </t>
  </si>
  <si>
    <t>Дома коммунального сектора, д/с Золотой ключик, сотовая связь</t>
  </si>
  <si>
    <t xml:space="preserve">Дома коммунального сектора, СТО, АЗС, отделение Сбербанка, Казначейство </t>
  </si>
  <si>
    <t>Дома коммунального сектора, скважина № 2, мини ПНС пос. Солнечный ООО БКС</t>
  </si>
  <si>
    <t>Дома коммунального сектора</t>
  </si>
  <si>
    <t>Дома коммунального сектора, МУЗ ЦГБ, ЦТДиМ, д/с Ромашка, ЧП Зотов, ЧП Баев, частные гаражи, торговый центр ООО Холидей, сотовая связь</t>
  </si>
  <si>
    <t>Дома частного и коммунального сектора, Автовокзал, Лицей № 15, станция юных техников, ООО Квартал, налоговая инспекция, КДЮСШ, д/с Ручеек, Топотушки</t>
  </si>
  <si>
    <t>Дома коммунального сектора, д/с Березка, ЧП Крицула, местная религиозная организация, ПНС-1 ООО БКС</t>
  </si>
  <si>
    <t>Дома коммунального сектора, спортивный клуб Атлант, зал борьбы</t>
  </si>
  <si>
    <t>Дома частного и коммунального сектора, ЧП Снегур, Нарсуд, Военкомат, типография, Мировой суд, сотовая связь, ИП Чудаев, ФЛ Юдин ЧОП Заствава, Русский дух, ЧП Назаров, ООО Дорожник, ООО Кузбасс-3, Школа Искусств, магазин Пятерочка.</t>
  </si>
  <si>
    <t>Дома коммунального сектора, ГЦТиД, Администрация БГО, ИП Полищук, ИП Милованов, ИП Потапов, ЧП Ильиных, ИП Полищук, ИП Трусова, ИП Милакина, д/с Уголек, Школа №15, Станция юного техника, КДСЮШ, КНС-1 ООО БКС, ООО Квартал, Детский сад № 10, гаражный кооператив 8 Марта.</t>
  </si>
  <si>
    <t>Дома коммунального сектора,  БПТ, УПК, Вечерняя школа, Вспомогательная школа, центр развития Берегиня, Отедел образования, отделение Сбербанка</t>
  </si>
  <si>
    <t>Дома коммунального сектора, Банк ВТБ, ГЦТиД, Узел связи, гаражный кооператив Бастион, Автостоянка, д/с Журавушка, МУП Снежинка лыжная база, водоподъем № 3, школа № 17, уличное освещение.</t>
  </si>
  <si>
    <t>Дома частного и коммунального сектора</t>
  </si>
  <si>
    <t>ООО Ровер</t>
  </si>
  <si>
    <t>Дома частного и коммунального сектора, скважина, ИП Потапкин, ООО Колорит</t>
  </si>
  <si>
    <t>ООО "Березовские электрические сети"</t>
  </si>
  <si>
    <t>РП 10 кВ Южная от ПС 220 кВ Крохалевская</t>
  </si>
  <si>
    <t>ф.10-3</t>
  </si>
  <si>
    <t>ф.10-5</t>
  </si>
  <si>
    <t>ф.10-6</t>
  </si>
  <si>
    <t>ф.10-10</t>
  </si>
  <si>
    <t>АО "УК "Кузбассразрезуголь": ОСП Автотранс, склад ГСМ Нефтебаза
Кузбассэнерго-РЭС: Куслин Владимир Ильич, ИП Рогожников Иван Якимович, Недобой Алексей Викторович</t>
  </si>
  <si>
    <t>АО "УК "Кузбассразрезуголь": Ремонтно монтажный участок №1, ОО Гарант
Кузбассэнерго-РЭС: МУП Гарант КГО</t>
  </si>
  <si>
    <t>АО "УК "Кузбассразрезуголь": ЭКГ-6.3ус №61 Краснобродский угольный разрез, БПАТП автоколонна №4
Кузбассэнерго-РЭС: БПАТП</t>
  </si>
  <si>
    <t>10.191</t>
  </si>
  <si>
    <t>10.192</t>
  </si>
  <si>
    <t>10.193</t>
  </si>
  <si>
    <t>10.194</t>
  </si>
  <si>
    <t>10.195</t>
  </si>
  <si>
    <t>10.196</t>
  </si>
  <si>
    <t>10.197</t>
  </si>
  <si>
    <t>10.198</t>
  </si>
  <si>
    <t>ф.6-9-ЗУ</t>
  </si>
  <si>
    <t>телецентр-1, дома ч/с-116, юр/лица-2</t>
  </si>
  <si>
    <t>1236ж/д ч/с, 7 мкд- 172кв, 71 юр. Лица ( 3 Котельных, 4 д/сада, детская больница, школа)</t>
  </si>
  <si>
    <t>ПС 110 кВ №19 Краснокаменская</t>
  </si>
  <si>
    <t>461 ж/д ч/с, 8 мкд, 49 юр. Лица, Поликлинника, Скорая помощь, Женская консультация, психдиспанцер, пищеблок, лабаратория,баклабаратория, психдиспансер,диагностич. центр, аптека, ЕДДС, 2 пекарни, базовая станция, АТС, детский сад,   УВД+ котельная УВД+ КПЗ,КНС, элеватор, 
мельница, АЗС</t>
  </si>
  <si>
    <t>933ж/д ч/с, 43 мкд,  96 юр. Лица, Больница, роддом, Школа, 3 д/сада, гидроузел,Стадион, Энергосеть, 3 базовые станции, общество слепых</t>
  </si>
  <si>
    <t>618 ж/д ч/с, 21 юр. Лиц (ПНС,КНС)</t>
  </si>
  <si>
    <t>878 ж/д ч/с, 3 мкд, 35 юр. Лица, Путевая часть РЖД, дистанция погрузочных работ РЖД, санэпидемстанция, База УК "УЖФ", Баня, Ф-л Университета РЖД, оздоровительный комплекс, 2-е Базовые станции</t>
  </si>
  <si>
    <t xml:space="preserve">189 ж/д ч/с, 19 мкд , 65 юр. Лиц (д/сад, интернат, реабелитац. Центр, школа, 2-е поликлиники,ЦТП, КНС, АТС,Очистные)     </t>
  </si>
  <si>
    <t>335 дом ч/с,4 комм.дома,  8 юр.лиц (Абонентская база+котельная базы,  д/сад, 2школы, базовая станция)</t>
  </si>
  <si>
    <t>1Гидроузел, 6  юр/лиц.</t>
  </si>
  <si>
    <t>Администрация (архив), Управление ЗАГСа; МБУ Городской молодежный центр (Бассейн); 1 жен. консультация; 1 д/сад; 1 школа;  24 юр/лица, 8 домов ком./сект.-887 кв.</t>
  </si>
  <si>
    <t>1 МБУ КЦСОН (Офис); 1 КНС; 1 д/сад; 6 юр/лиц, 17 домов ком./сект. -1055 кв.</t>
  </si>
  <si>
    <t>2 Электробойлерные</t>
  </si>
  <si>
    <t>МБОУ ДО ДДТ (Дом детского творчества); МБУ КЦСОН г. Полысаево (Офис); МБУК ДК Родина (помещение); 1 банк; 1 д/сад; 2 КНС; 33 юр/лица, 18 домов ком./сект.  - 1196 кв.</t>
  </si>
  <si>
    <t xml:space="preserve"> ОАО Северо Кузбасская Энергетическая Компания (Перекачная насосная станция); 1 д/сад, 7 юр/лиц, 7 домов ком./сект. - 386 кв, час.сектор - 83 дома</t>
  </si>
  <si>
    <t>773 ж/д ч/с, 82 юр. Лицрайветстанция, ветбаклаборатория,)</t>
  </si>
  <si>
    <t>2.45</t>
  </si>
  <si>
    <t>2.46</t>
  </si>
  <si>
    <t>2.47</t>
  </si>
  <si>
    <t>2.48</t>
  </si>
  <si>
    <t>ф.6-13-г</t>
  </si>
  <si>
    <t>ф.6-27-П</t>
  </si>
  <si>
    <t>ф.10-7-133</t>
  </si>
  <si>
    <t>ф.10-14-136</t>
  </si>
  <si>
    <t>ф.10-27-Б</t>
  </si>
  <si>
    <t>ф.10-8-134</t>
  </si>
  <si>
    <t>ф.10-13-135</t>
  </si>
  <si>
    <t>ПС 35 кВ ППШ</t>
  </si>
  <si>
    <t>ПС 35 кВ Грамотеинская 1/2</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</si>
  <si>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</si>
  <si>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</si>
  <si>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</si>
  <si>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</si>
  <si>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</si>
  <si>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</si>
  <si>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</si>
  <si>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</si>
  <si>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</si>
  <si>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</si>
  <si>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</si>
  <si>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</si>
  <si>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</si>
  <si>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</si>
  <si>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</si>
  <si>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</si>
  <si>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</si>
  <si>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</si>
  <si>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</si>
  <si>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</si>
  <si>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</si>
  <si>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</si>
  <si>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</si>
  <si>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</si>
  <si>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3.15</t>
  </si>
  <si>
    <t>3.16</t>
  </si>
  <si>
    <t>3.17</t>
  </si>
  <si>
    <t>3.18</t>
  </si>
  <si>
    <t>3.19</t>
  </si>
  <si>
    <t>3.20</t>
  </si>
  <si>
    <t>3.21</t>
  </si>
  <si>
    <t>3.22</t>
  </si>
  <si>
    <t>3.23</t>
  </si>
  <si>
    <t>3.24</t>
  </si>
  <si>
    <t>3.25</t>
  </si>
  <si>
    <t>3.26</t>
  </si>
  <si>
    <t>3.27</t>
  </si>
  <si>
    <t>3.28</t>
  </si>
  <si>
    <t>3.29</t>
  </si>
  <si>
    <t>3.30</t>
  </si>
  <si>
    <t>3.31</t>
  </si>
  <si>
    <t>3.32</t>
  </si>
  <si>
    <t>3.33</t>
  </si>
  <si>
    <t>3.34</t>
  </si>
  <si>
    <t>3.35</t>
  </si>
  <si>
    <t>3.36</t>
  </si>
  <si>
    <t>ООО "Яйская коммунальная компания",  ЖКХ Яйского района,  ПО Антарес,  ИП Вутта,  МБОУ Школа№1,  ИП Парижанков,  Население ч/с 504 потребителей.</t>
  </si>
  <si>
    <t>ГБУ КО "Яйская СББЖ",МБУ "ЦКС Яйского района",МУП "ЯТО" Яйского городского поселения,ПО "Антарес",ОДПУ 2 дома,Юр.лица 29 потребителей, население 361 потребителя.</t>
  </si>
  <si>
    <t>Администрация Ижморского района,ГБУЗ КО Ижморская районная больница,4 Юрид.лица,.Население-1146 потребителей ЧС.</t>
  </si>
  <si>
    <t>ГБУ КО "Ижморская СББЖ",ГКУ "Центр занятости  населения Ижморского района",ЗАО "Енисей-Сервис",Ижморское ГП АТП Кемеровской обл,МКУ "Отдел жизнеобеспечения",население 462 потребителей.</t>
  </si>
  <si>
    <t xml:space="preserve">ФКУ ИК-37 ГУФСИН по Кемеровской области-Кузбассу                              </t>
  </si>
  <si>
    <t>ООО "Горводоканал", ОАО "Мобильные Телесистемы", ИП Маскаленко - глава КФХ, МБУЗ "ЦГБ"  Мариинского муниципального района , УИЖ (уличное освещение), ООО "А- Энерго", прочие потребители (4 юр/лица), 157 ч/сектора</t>
  </si>
  <si>
    <t>35 - объектов уличного освещения, 57 юр.лиц, 8 башен связи, 10 котельных, 1 ЦРБ, 5 водонапорных башен, 1  АЗС, 1 церковь, 1 автопредприятие,  3 д/сада, ДК, Школа №1,№2,№3, Школа искусств, Художественная школа, Спорткомплекс, Библиотека , Казначейство, Гостиница, Ростелеком, 115 индивидуальных предпринимателей, 1748 час/сектор, 55-МКД (952кв.)</t>
  </si>
  <si>
    <t>30 - объектов уличного освещения, 11 котельных (в т.ч. Эл/котельные), водозабор, 4 водонапорных башни, насосная, баня,  РОВД,2 д/сада   2 объекта ЦРБ, Техникум, МЧС, 27 индивидуальных предпринимателя,  39 юр. лиц, 1459 час/сектор, 23 МКД (297 кв.)</t>
  </si>
  <si>
    <t>Управление культуры Администрации Тисульского района, ГБУЗ КО Тисульская РБ, ФГУ "Россельхозцентр", МУК "Центр искусств Тисульского района", ПО "Тисуль", ООО "ГАЛС", "ИП "Тарасова Т.Л", МОУ Тисульская СОШ №1(корпус №2),ООО "ДонЛин",ООО "Кит",ООО "Ресурс-Гарант",ООО "Ресурс",ООО "Тисульрайгаз",УЖТР ТМО Администрация Тисульского муниципального района,МБУ ДО "ДШИ №23",МКУК "Тисульский Центр досуга" 1404 жилых домов, 20 гаражей</t>
  </si>
  <si>
    <t xml:space="preserve"> ГБУЗ КО Тисульская РБ, Управ. по обеспеч. дея-ти мир-х судей в Кем.об, Государ. учреж. Центр занятости Тисул. р-на, ООО "БКТ",МАОУ Тисульская СОШ №1, ООО "Услуги населению", АО "Газпром энергосбыт", АО "Почта России", ООО "Тисуль Агро",ООО "Кит", ГУ"Кузбасспассажиравтотранс", ОАО "Кузбасстопливосбыт",МБОУ ДОД "ДХШ №14 имени  А.А.Леонова",МДОУ Тисульский детский сад №2 "Лукоморье" ,МДОУ Тисульский детский сад №1"Колосок",ДОСААФ России Тисульского р- на Кемеровской обл, МДОУ Тисульский детский сад №5,ООО "Ресурс-Гарант" 634 жилых домов, 14 гаражей</t>
  </si>
  <si>
    <t>АО "Национальная башенная компания", детский сад, " ООО "Бином", УЖТР ТМО Администрация Тисульского муниципального района, школа, Пилорама , Здание ГДК, Цех по ререработки древесины, Колонка водоразборная 40 шт., Котельные № 37, № 56, № 35; Юр. Лиц всего 14, 317 жилых домов, 5 гаражей.</t>
  </si>
  <si>
    <t>АО "Почта России",ООО "ТЭК", Филиал ФГУП "РТРС" "Кемеровский ОРТПЦ", МКОУ Старо -Берикульская ООШ, ГБУЗ КО Тисульская РБ, ООО "Золотодобывающая компания "Берикуль",ООО "ХОРС", УЖМР ТМО Администрация Тисульского муниципального района, ПАО "Ростелеком",  ПАО "Мегафон",  детский сад, " ИП "Ермолина Л.В.  ", Юр. Лиц всего 6, 324 жилых дома, 24 гаража.</t>
  </si>
  <si>
    <t>ф.10-4К</t>
  </si>
  <si>
    <t>ф.10-15К</t>
  </si>
  <si>
    <t>ф.10-1-ИЖ1</t>
  </si>
  <si>
    <t>ф.4-10</t>
  </si>
  <si>
    <t>ф.10-6ПЯ</t>
  </si>
  <si>
    <t>ф.10-6-Т-ЦРП</t>
  </si>
  <si>
    <t>ф.10-6-М</t>
  </si>
  <si>
    <t>ф.10-15-М</t>
  </si>
  <si>
    <t>ф.10-16-М</t>
  </si>
  <si>
    <t>ф.10-7Л</t>
  </si>
  <si>
    <t>ф.10-17Л-РП 2</t>
  </si>
  <si>
    <t>ф.10-1-П</t>
  </si>
  <si>
    <t>ф.10-26-К</t>
  </si>
  <si>
    <t>ф.10-14-К</t>
  </si>
  <si>
    <t>ф.10-6-Т</t>
  </si>
  <si>
    <t>ф.10-13-А</t>
  </si>
  <si>
    <t>ВЛ 35 кВ ТК-35</t>
  </si>
  <si>
    <t>ВЛ 35 кВ ТБ-35</t>
  </si>
  <si>
    <t>ПС 110 кВ Макаракская</t>
  </si>
  <si>
    <t>ф..10-6-Т</t>
  </si>
  <si>
    <t>1875 Ф.Л., 10 МКД, 86 Ю.Л.</t>
  </si>
  <si>
    <t xml:space="preserve"> магазины, парикмахерские, ООО Гамма, ж\д переезд, ПСК, спортклуб Пирамида,  аптека, отделение связи 3, стоматолог. кабинет, ЖЭУ-6, колледж,  общежитие, РСУ, гаражи «Элерон», втормет, автобаза ООО Регион, Стройпласт, ИП-Моисеев, Светашев, Коваленко, Бутько, магазин «Дискаунтер-Холди», 580 квартиры ком/сектора, 258 ч/сектора</t>
  </si>
  <si>
    <t>ЖЭУ-Восточный, д/с №31, котельная д/с №31, школа №7, котельная школы №7, баня№ 9, филиал школы №7, клуб туристов, Севмостремонт, ООО «Аверс», 13 юр/лиц, 622 ч/сектора</t>
  </si>
  <si>
    <t>ООО «Строймонтаж» мех.цех, АСУМ, Связь ТЕЛЕ-2, Дом спорта, баня, АТС, ОАО Вымпелком, насосная ООО «Теплоснабжение», 15 юр/лиц, 433 кв.коммун/сектора (1- 2 эт.- 18 кв, 2- 5 эт.- 108 кв, 18- 3 эт.- 307 кв.)</t>
  </si>
  <si>
    <t xml:space="preserve">Магазины, насосная ООО «Теплоснабжение», лесобаза, МП-833, столовая, автомойка, 8 юр/лиц, 669 ч/сектора </t>
  </si>
  <si>
    <t>ООО"Запсиблифт", ООО "НДСК" им. А.В. Косилова",Король Л.А., Почепцов В.И., Говор Р.А., Ковалева В.А., Стародумов А.В.,Чечурина С.П., Бессонова Г.Б.,Пермина Г.Г., Алышев М.К., Райков С.В.</t>
  </si>
  <si>
    <t>ИП Ковалёв Е.А., ООО "Желдорсервис",  ООО "Т2 Мобайл",  АО "ТЕНРОСИБ",  ООО "Трест ВГСС, " ИП Филонов А.А., гаражные боксы, ООО "СибМК", ООО "СибМонтажСервис", ООО "ИЦ СМИК",, ООО "ЗСИ",, ПГСК "ДОЗ", ООО "Атон",ОАО "Западно-Сибирский испытательный Центр",ЗАО "Флюгер",ООО "Втормет", ООО "Металлика Сибирь",Хусаинов Т.О.,Феоктистов Д.Н.,ИП Топорков, Воротынцев Д.С.Белова Е.Ю.,ООО "С-Капитал",ООО "Золотое крыло",ИП Алтухов И.Л.,ООО "СК-строй",ОАО "Новокузнецкметаллооптторг", ООО "Алмаз", ООО "Базис-А",ООО "ПК "Элисса",ООО "Стройиндустрия" ,Ермолаева Н.В.,Жданов В.В.Стародумов А.В.,ООО ГК "Сибирский хлеб", ИП Орлов А.И., ООО "Энергосбыт", ИП Башмакова Е.С.,ООО "ЖЕЛЕЗОБЕТОН-42", Кузнецов Н.Г., УДКХ и Б, ООО "МСВ", ООО "МСВ", Шнипов Н.В., ООО "Фокус", ООО "Сибнефтехим",Кузнецов Н.Г.,Высоцкая О.В., ИП Хлыстова М.В., ООО "Титан", Черкашин О.Ю., АО "Первая башенная компания", Михайлова И.Р., ИП Карманович В.В., ООО "Гидросервис", гаражи Доз ул, 21А.</t>
  </si>
  <si>
    <t>ЗАО "ЭПК", ООО "Желдорсервис", Колосков С.В., ООО Транс-Дизель,ООО "НССУ", Киреев А. Т., ООО "Астрон-Ойл", ООО "НДСК" им. А.В. Косилова", Студеникин А.И.,ООО "Дорзнак", ООО "Сибмост",ИП Прокофьев С.Ю., ООО "БАСТ", ООО "УМ-ТМ",ООО "Арт-Люкс",Куруч И.Н., ООО "Транс-Дизель С", ИП Голубев М.А, ИП Егорова Е.И. , ИП Янцен А.П.,Волынкина Т.В. гараж (Ютрин А.В.),Зима С.В.,ООО "КузбассНефтеТранс", ООО "Сервисный центр ГПМ",Бобыкин С.Т.,Волынкина Т.В.,Дьячкова А.Г.,Сачко Т.В.,ООО "НДСК" им. А.В. Косилова",ИП Орлов Е.И., ООО "Строительные машины", перевозка грузов,ООО "Белый камень", ООО "ПТС", Мирзоян Т.В.,ИП Симановский,УДКХ и Б, ООО "ЗЖБК-Сервис+", Гаражный кооператив "Речник-2", ООО "Нордком трейд", Подосинникова М.Ю.,ИП Дружинина Н.К. ООО Дизель Плюс, ООО "Стар-Ком Плюс", ИП Александров В.В., ООО "Четверг", ООО"Стройиндустрия", ФГАОУ ДПО "Новокузнецкий ЦППК", чп Бедарев, ИП Боровиков Г.В.,ООО Транс-Лидер, ООО Транс-Лидер, ООО "Газпромнефть-Центр", Воронин В.Н., Управление МВД России по г.Новокузнецку, ООО "Торговый дом" ПКС-НК", ООО "НовокузнецкТрансАвто", гаражи Доз ул, 25, 21, 27.</t>
  </si>
  <si>
    <t>3 д/с, 47 МКД (909 кв.), 1 ВНС, 1 КНС, 1 спортивный объект, 1 вышка сотовой связи, 36 ю/л(4 парикмахерские, 16 магазинов, 2 аптеки,  1 дет. игровая комната, 1 ателье, 1 банк, 1 кафе, 3 киоска,1 церковь, 1 антена РТА, УО мачты на кольце), 38 домов ч/с</t>
  </si>
  <si>
    <t>ООО "Строитель-М"</t>
  </si>
  <si>
    <t>Коврижных Л.М., ООО "Триуф СЕЛ", Адм. Сосновского сел.поселения. Потребители ЧС</t>
  </si>
  <si>
    <t>ПАО "ВымпелКом", МБ ДОУ "Детский сад №123", АО "Почта России", ООО "ЭНЕРГИЯ ХОЛДИНГ", ПАО "МегаФон", Шарипова А.А., Адм. Сосновского сел.поселения, ООО "Промэнергосбыт", Ушнурцев М.А., МКП "ВКХ", ООО "Энергосбыт", ИП Рогов А.И., УДКХ и Б, потребители ЧС.</t>
  </si>
  <si>
    <t>ф.6-21к</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</si>
  <si>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</si>
  <si>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</si>
  <si>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</si>
  <si>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</si>
  <si>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</si>
  <si>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</si>
  <si>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</si>
  <si>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</si>
  <si>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</si>
  <si>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</si>
  <si>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</si>
  <si>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</si>
  <si>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</si>
  <si>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</si>
  <si>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</si>
  <si>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</si>
  <si>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</si>
  <si>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</si>
  <si>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</si>
  <si>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</si>
  <si>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</si>
  <si>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</si>
  <si>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</si>
  <si>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</si>
  <si>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</si>
  <si>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</si>
  <si>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</si>
  <si>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</si>
  <si>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</si>
  <si>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</si>
  <si>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</si>
  <si>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</si>
  <si>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</si>
  <si>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</si>
  <si>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</si>
  <si>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</si>
  <si>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</si>
  <si>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</si>
  <si>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</si>
  <si>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</si>
  <si>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</si>
  <si>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</si>
  <si>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</si>
  <si>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</si>
  <si>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</si>
  <si>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</si>
  <si>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</si>
  <si>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ф.6-21 ДГ</t>
  </si>
  <si>
    <t>ф.6-18 ДГ</t>
  </si>
  <si>
    <t>ф.6-3 ФГ</t>
  </si>
  <si>
    <t>ф.6-6СГ</t>
  </si>
  <si>
    <t>ф.6-19СГ</t>
  </si>
  <si>
    <t>ф.10-3-Л</t>
  </si>
  <si>
    <t>ф.6-13-РП</t>
  </si>
  <si>
    <t>ф.6-14-З</t>
  </si>
  <si>
    <t>ф.10-10-Т</t>
  </si>
  <si>
    <t>ПС 35 кВ Судженская</t>
  </si>
  <si>
    <t>,Сибирит-техсмесь, Теле-2, АЗС-газ, 6 юр/лиц, 66 кв.коммун/сектора</t>
  </si>
  <si>
    <t>ПС 35 кВ Физкультурник</t>
  </si>
  <si>
    <t>ПС 35 кВ Сибирская</t>
  </si>
  <si>
    <t>ПС 35 кВ Сосновская</t>
  </si>
  <si>
    <t>ф.6-10-г</t>
  </si>
  <si>
    <t>ПС 35 кВ Украинская</t>
  </si>
  <si>
    <t>ЛПЭ1</t>
  </si>
  <si>
    <t>ЛПЭ7</t>
  </si>
  <si>
    <t>Л3-10</t>
  </si>
  <si>
    <t>Л5-10</t>
  </si>
  <si>
    <t>Л4-10</t>
  </si>
  <si>
    <t>ЛПЭ2</t>
  </si>
  <si>
    <t>С отключением ПВ-1,2 с выдачей предупреждения на установление интервала в движении поездов 35 минут нечётным поездам на участке Ускат-Терентьевская и Терентьеская-Красулино в обоих направлениях</t>
  </si>
  <si>
    <t>9.70</t>
  </si>
  <si>
    <t>9.71</t>
  </si>
  <si>
    <t>9.72</t>
  </si>
  <si>
    <t>9.73</t>
  </si>
  <si>
    <t>9.74</t>
  </si>
  <si>
    <t>9.75</t>
  </si>
  <si>
    <t>9.76</t>
  </si>
  <si>
    <t>9.77</t>
  </si>
  <si>
    <t>9.78</t>
  </si>
  <si>
    <t>9.79</t>
  </si>
  <si>
    <t>9.80</t>
  </si>
  <si>
    <t>Без отключения ПВ-1,2 с выдачей предупреждения на установление интервала в движении поездов 30 минут по перегону Междуреченск-Кийзак в обоих направлениях</t>
  </si>
  <si>
    <t>Без отключения ПВ-1,2 с выдачей предупреждения на установление интервала в движении поездов 30 минут по перегону Терентьевская-Ерунаково и Ерунаково-Полосухино в обоих направлениях</t>
  </si>
  <si>
    <t>Без отключения ПВ-1,2 с выдачей предупреждения на установление интервала в движении поездов 30 минут по перегону Полосухино-Карлык в обоих направлениях</t>
  </si>
  <si>
    <t>Без отключения ПВ-1,2 с выдачей предупреждения на установление интервала в движении поездов 30 минут по перегону Водный- Новокузнецк-Северный в обоих направлениях</t>
  </si>
  <si>
    <t>ПС 35 кВ Ахпун</t>
  </si>
  <si>
    <t>Без отключения ПВ-1,2 с выдачей предупреждения на установление интервала в движении поездов 30 минут по перегону Мундыбаш-Ахпун в обоих направлениях</t>
  </si>
  <si>
    <t>ПС 110 кВ Новокузнецк-Сортировочный</t>
  </si>
  <si>
    <t>С отключением ПВ-1,2 с выдачей предупреждения на установление интервала в движении поездов 20 минут по перегонам Новокузнецк-Сортировочный-Спиченково в обоих направлениях</t>
  </si>
  <si>
    <t>С отключением ПВ-1,2 с выдачей предупреждения на установление интервала в движении поездов 20 минут по перегонам Томусинская-Тальжино и Тальжино-рзд.Абагуровский в обоих направлениях</t>
  </si>
  <si>
    <t>С отключением ПВ-1,2 с выдачей предупреждения на установление интервала в движении поездов 20 минут по перегонам Калтан-Кузедеево и Кузедеево-Мундыбаш в обоих направлениях</t>
  </si>
  <si>
    <t>ПС 110 кВ Кузедеево тяговая</t>
  </si>
  <si>
    <t>ПС 110 кВ Ерунаково тяговая</t>
  </si>
  <si>
    <t>ПС 110 кВ Карлык тяговая</t>
  </si>
  <si>
    <t>ПС 110 кВ Полосухино тяговая</t>
  </si>
  <si>
    <t>10.246</t>
  </si>
  <si>
    <t>10.247</t>
  </si>
  <si>
    <t>10.248</t>
  </si>
  <si>
    <t>ПС 35 кВ Спиченково</t>
  </si>
  <si>
    <t>ПС 35 кВ 381 км</t>
  </si>
  <si>
    <t>С отключением ПВ-1,2 с выдачей предупреждения на установление интервала в движении поездов 20 минут по перегонам Чугунаш-Кондома-Таштагол в обоих направлениях</t>
  </si>
  <si>
    <t>С отключением ПВ-1,2 с выдачей предупреждения на установление интервала в движении поездов 20 минут по перегонам Новокузнецк-Восточный-рзд.Абагуровский, Атамановский-рзд.Абагуровский и рзд.Абагуровский-Калтан в обоих направлениях</t>
  </si>
  <si>
    <t>С отключением ПВ-1,2 с выдачей предупреждения на установление интервала в движении поездов 20 минут по перегонам Новокузнецк-Сортировочный - 381км- Новокузнецк-Восточный в обоих направлениях</t>
  </si>
  <si>
    <t>С отключением ПВ-1,2 с выдачей предупреждения на установление интервала в движении поездов 20 минут по перегонам Томусинская-Мыски-Кийзак в обоих направлениях</t>
  </si>
  <si>
    <t>С отключением ПВ-1,2 с выдачей предупреждения на установление интервала в движении поездов 20 минут по перегонам Калары-Чугунаш и -Чугунаш-Кондома в обоих направлениях</t>
  </si>
  <si>
    <t>С отключением ПВ-1,2 с выдачей предупреждения на установление интервала в движении поездов 20 минут по перегонам Алгаин-Калары и Калары-Чугунаш в обоих направлениях</t>
  </si>
  <si>
    <t>С отключением ПВ-1,2 с выдачей предупреждения на установление интервала в движении поездов 20 минут по перегонам Тенеш-Алгаин и Алгаин-Калары в обоих направлениях</t>
  </si>
  <si>
    <t>10.249</t>
  </si>
  <si>
    <t>10.250</t>
  </si>
  <si>
    <t>10.251</t>
  </si>
  <si>
    <t>10.252</t>
  </si>
  <si>
    <t>10.253</t>
  </si>
  <si>
    <t>10.254</t>
  </si>
  <si>
    <t>10.255</t>
  </si>
  <si>
    <t>10.256</t>
  </si>
  <si>
    <t>10.257</t>
  </si>
  <si>
    <t>10.258</t>
  </si>
  <si>
    <t>10.259</t>
  </si>
  <si>
    <t>10.260</t>
  </si>
  <si>
    <t>10.261</t>
  </si>
  <si>
    <t>10.262</t>
  </si>
  <si>
    <t>10.263</t>
  </si>
  <si>
    <t>10.264</t>
  </si>
  <si>
    <t>ПС 110 кВ Юрга-2</t>
  </si>
  <si>
    <t>С отключением ПВ-1,2  с выдачей предупреждения на установление интервала в движении поездов 20 минут по перегону ст.Юрга-2- ст. Арлюк  для поездов в обоих напрвлениях</t>
  </si>
  <si>
    <t>ПС 110 кВ Разъезд 31 км</t>
  </si>
  <si>
    <t>С отключением ПВ-1,2  с выдачей предупреждения на установление интервала в движении поездов 60 минут по перегону   для поездов в обоих напрвлениях</t>
  </si>
  <si>
    <t>ПС 110 кВ Разъезд 54 км</t>
  </si>
  <si>
    <t>ПС 110 кВ Разъезд 79 км</t>
  </si>
  <si>
    <t>ПС 110 кВ Топки тяговая</t>
  </si>
  <si>
    <t>ПС 110 кВ Нацмен</t>
  </si>
  <si>
    <t>ПС 110 кВ Разъезд 157 км</t>
  </si>
  <si>
    <t>ПС 110 кВ Раскатиха</t>
  </si>
  <si>
    <t>ПС 110 кВ Барзас</t>
  </si>
  <si>
    <t>ПС 110 кВ Кайгур</t>
  </si>
  <si>
    <t>ПС 110 кВ Торсьма</t>
  </si>
  <si>
    <t>ПС 35 кВ Красный Камень</t>
  </si>
  <si>
    <t>9.81</t>
  </si>
  <si>
    <t>9.82</t>
  </si>
  <si>
    <t>9.83</t>
  </si>
  <si>
    <t>9.84</t>
  </si>
  <si>
    <t>9.85</t>
  </si>
  <si>
    <t>9.86</t>
  </si>
  <si>
    <t>9.87</t>
  </si>
  <si>
    <t>9.88</t>
  </si>
  <si>
    <t>ПС 35 кВ Проектная</t>
  </si>
  <si>
    <t>2.49</t>
  </si>
  <si>
    <t>2.50</t>
  </si>
  <si>
    <t>2.51</t>
  </si>
  <si>
    <t>2.52</t>
  </si>
  <si>
    <t>2.53</t>
  </si>
  <si>
    <t>2.54</t>
  </si>
  <si>
    <t>2.55</t>
  </si>
  <si>
    <t>2.56</t>
  </si>
  <si>
    <t>2.57</t>
  </si>
  <si>
    <t>2.58</t>
  </si>
  <si>
    <t>2.59</t>
  </si>
  <si>
    <t>2.60</t>
  </si>
  <si>
    <t>2.61</t>
  </si>
  <si>
    <t>2.62</t>
  </si>
  <si>
    <t>2.63</t>
  </si>
  <si>
    <t>2.64</t>
  </si>
  <si>
    <t>2.65</t>
  </si>
  <si>
    <t>2.66</t>
  </si>
  <si>
    <t>2.67</t>
  </si>
  <si>
    <t>3.37</t>
  </si>
  <si>
    <t>3.38</t>
  </si>
  <si>
    <t>3.39</t>
  </si>
  <si>
    <t>3.40</t>
  </si>
  <si>
    <t>3.41</t>
  </si>
  <si>
    <t>3.42</t>
  </si>
  <si>
    <t>3.43</t>
  </si>
  <si>
    <t>ПС 110 кВ Тайга</t>
  </si>
  <si>
    <t>Ф705-6 кВ</t>
  </si>
  <si>
    <t>ПС 110 кВ Пихтач</t>
  </si>
  <si>
    <t>Без отключения ПВ-1, ПВ-2, с выдачей предупреждения на установление интервала в движении поездов 18 минут по перегону Тайга-Судженка для  поездов в обоих напрвлениях</t>
  </si>
  <si>
    <t>10.265</t>
  </si>
  <si>
    <t>10.266</t>
  </si>
  <si>
    <t>10.267</t>
  </si>
  <si>
    <t>10.268</t>
  </si>
  <si>
    <t>10.269</t>
  </si>
  <si>
    <t>10.270</t>
  </si>
  <si>
    <t>10.271</t>
  </si>
  <si>
    <t>Кузбассэнерго-РЭС: Баркалая П.Д., ИП Белянина В.П., ИП Бирк Т.А., ИП Глава К(Ф)Х Печеркин А.Г., ИП Шепеленко И.Н., МБДОУ "Детский сад №17 "Рябинка" пос.Восходящий", МБОУ "Ленинуглёвская СОШ", МБУК ЦКС Л-Кузнецкого р-на, МРО приход храма Александра Невского п. Восходящий, ООО "Велес", ООО "Энергоресурс", ООО Ленинская торговая база, ПАО "Ростелеком", Сароян А.Г., ФГУП "Почта России", МКУ "ТУ администрации Ленинске-Кузнецкогом униципального округа"</t>
  </si>
  <si>
    <t>ф.3-10</t>
  </si>
  <si>
    <t>ООО "КЭнК"
Кузбассэнерго-РЭС: Администрация Красноярского сельского поселения, ИП Шумакова Л.И., ИП Федоров С.И., ИП Шумакова О.Т., ООО Каягуш, Муниципальное казенное учреждение "Отдел жизнеобеспечения Ижморского муниципального округа", ООО "МСК Энерго", МКУ "Красноярский территориальный отдел"</t>
  </si>
  <si>
    <t>МУП Ижморский ЖКХ, ГБУЗ КО Ижморская районная больница, ИП Степанцов А.А., МУК Ижморская ЦКС, ПАО "Ростелеком", Муниципальное казенное учреждение "Отдел жизнеобеспечения Ижморского муниципального округа"</t>
  </si>
  <si>
    <t>ООО "КЭнК": ТП 46П
Кузбассэнерго-РЭС: СПК Северный, МУП Ижморский ЖКХ, ООО "Ижморская ТСК", МБДОУ Колыонский д/с №7, МБОУ "Колыонская СОШ", ИП Силантьева,  МУК Ижморская ЦКС, АО "МариинскАвтодор", ГБУЗ КО Ижморская районная больница, АО "Национальная башенная компания", Муниципальное казенное учреждение "Отдел жизнеобеспечения Ижморского муниципального округа", МКУ "Колыонский территориальный отдел"</t>
  </si>
  <si>
    <t>МУП Ижморский ЖКХ, ПО Ижморское, ООО "Тайга пгт.Ижморский", МБУ ЦКС Яйского муниципального района, ГБУЗ КО "Яйская РБ", Муниципальное казенное учреждение "Отдел жизнеобеспечения Ижморского муниципального округа", Исмаилов Н.М.</t>
  </si>
  <si>
    <t>МУК Ижморская ЦКС, ФГУП "Почта России", ПО Ижморское, МКОУ Островская НОШ, ГБУЗ КО Ижморская районная больница, Лукьянов П.В., ООО "Ижморская ТСК", МУП Ижморский ЖКХ, ИП Тулапин В.А., Муниципальное казенное учреждение "Отдел жизнеобеспечения Ижморского муниципального округа"</t>
  </si>
  <si>
    <t>ООО «СибЭнергоТранс - 42», ООО "КЭнК"
Кузбассэнерго-РЭС: ООО Т2 Мобайл, ГОУ СПО Мариинский аграрный техникум, ООО ЭСКК, МДОУ У-Чебулинский д/с Чебурашка, Волобуев Вадим Викторович, Окружнов Владимир Анатольевич, МОУ У-Чебулинская СОШ, ООО "Свежий хлеб", МУЗ ЦРБ Чебулинского района, Чебулинское ПО, ОАО "МегаФон", ОАО "СКЭК", Мостоотряд-85 НФ ОАО "Сибмост", ПАО "Ростелеком", ООО 'Перекресток Ойл', ОАО "Кемеровоспецстрой", МБУК В-Чебулинский КДЦ, Алчедатский территориальный отдел Чебулинского муниципального округа, ООО "МСК Энерго", ФКУ "Федеральное управление автомобильных дорог "Сибирь", Акционерное общество "Почта России", Суменков Е.А., Германович А.С.</t>
  </si>
  <si>
    <t>Адм. Большеантибесской с/территории, Производственный кооператив "Мариинский", ПАО "Ростелеком", ИП Майоров М.З., ИП глава к(ф)х Кленских В.Д. ,МУЗ ЦГБ г.Мариинска, Акционерное общество "Почта России", ИП Меерович Е.И.</t>
  </si>
  <si>
    <t>ООО «Регионэнергосеть», ООО «КЭнК»
Кузбассэнерго-РЭС: МБУЗ Тяжинская ЦРБ, ООО Кузбассконсервмолоко, ФГУП "Почта России", МКОУ Валерьяновская НШ, Колхоз Боровской, МУП "Комфорт", ПАО "Ростелеком"</t>
  </si>
  <si>
    <t>АО "Транснефть-Западная Сибирь", ООО УК "СтройТрансСервис", МОУ д/дом Ласточкино гнездышо, МБОУ Ново-Восточная СОШ, ООО "Тяжинская генерирующая компания", МБУЗ Тяжинская ЦРБ, ИП Гуров В.А., МБДОУ Новосточный дет. сад Светлячок, МБУК "ТЦБС", МБУК "ЦНТиКДД", ПАО "Ростелеком", МУП" Водоканал", ООО "Адмирал", УЖТР ТМО администрации Тяжинского муниципального округа</t>
  </si>
  <si>
    <t>ООО "КЭнК": ТП-159П
Кузбассэнерго-РЭС: МБУЗ Тяжинская ЦРБ, Тяжинское сельпо, АО "Транснефть-Западная Сибирь", ФГУП "Почта России", ПАО "Ростелеком", ИП Махнев А.Ю., МБУК "ЦНТиКДД", МУП" Водоканал", УЖТР ТМО администрации Тяжинского муниципального округа, ООО "Т2 Мобайл"</t>
  </si>
  <si>
    <t>ООО "КЭнК"
ИП Фрошгайзер Е.А., ООО Терминал-Ойл, ООО Т2 Мобайл, ОАО Тяжинское ДРСУ, ООО Кузбасстопливосбыт</t>
  </si>
  <si>
    <t>Тройцкий почтамт ФГУП "Почта России", МБДОУ Тисульский детский сад №4 ,УЖТР ТМО Администрация Тисульскогомуниципального округа, Потребительский кооператив "Тисуль"</t>
  </si>
  <si>
    <t>ИП Горячкин Н.С., ПАО "Ростелеком", ИП Буланаков А.В., ИП Ермаков А.Г. ,УЖТР ТМО Администрация Тисульскогомуниципального округа, ООО "ТЭК", ИП Жалнин М.Ю.</t>
  </si>
  <si>
    <t>ИП Арышева Е.К., МКОУ Яйский д/дом Колокольчик, ИП Петрова Н.П., ИП Барбарян В.К., Администрация Яйского городского поселения, ИП Паршина О.В., Ф-л ПАО МРСК Сибири, АО "Национальная башенная компания", ПАО "Ростелеком", Алавердян Оганес Ванушович, МУП "Яйская теплоснабжающая организация" Яйского городского поселения, ИП Глава К(Ф)Х Алавердян О.В.</t>
  </si>
  <si>
    <t>ООО "КЭнК": ТП 138П Сады
Кузбассэнерго-РЭС: МАДОУ Яя-Бориковский д/с Кораблик, ИП глава К(Ф)Х Боровцов В.Н., МУП "Тепловик" Яйского муниципального района, ИП Абрамова, ПО Антарес, Шинина А.С., ООО "ЛК "И СИН", МКДОУ Яйский ДС "Чайка" ,ГБУЗ КО "Яйская РБ", ИП Дерюгин А.Л., МУ Соц. реабил.центр" Ольговка, СНТ "Мичуринец", МБУЦ клубная система Яйского муниципального района, ФГУП "Почта России", КХ Юрченко Ю.П., ПАО "Ростелеком", К(Ф)Х Мартынюк Е.Н., Романов А.А., ИП Мухутдинов Руслан Илдарович, ООО " Лаборатория Дорожных Технологий", Рощенко В.П., Администрация Яйского муниципального округа, МКОУ Ишимская ООШ</t>
  </si>
  <si>
    <t>МУП "Тепловик" Яйского муниципального района, ООО "Майский лес" Рубашко А.Н., МКДОУ Новониколаевский д/с Гнездышко, ИП глава К(Ф)Х Шаповалов М.В., МБОУ Новониколаевская ООШ, Пономарёва Татьяна Эдуардовна, КФХ Гранкин В.И., ИП Нейфельд К.С., МБУ ЦБС Яйского муниципального района, Местная религиозная организация приход церкви Святого Преподобного Онуфрия Великого р.п.Яя Кемеровской и Новокузнецкой епархии Русской Православной Церкви, Аптин О.В., ООО "Кузбасснеруд", Арышева Е.Н., ГБУЗ КО "Яйская РБ", МБУЦ клубная система Яйского муниципального района, Администрация Яйского городского поселения, ФГУП "Почта России", ПАО "Ростелеком",  ИП Скорин Д.Е, Старовойтов А.О.,Булынин А.С., СП "Барзасское товарищество"</t>
  </si>
  <si>
    <t>ООО "КЭнК"
Кузбассэнерго-РЭС: КХ Сибиряк, ИП Пономаренко А.Н., МБУЗ ЦРБ Тисульского района, МБУК "Межпоселенческая централизованнаяклубная системанародного творчества и досуга", ИП Ивлев О.Н., ИП глава К(Ф)Х Кудринская В.П., ИП Тарасова Т.Л. глава КФХ, ООО "ТЭК", КФХ Оптимист, МБДОУ Тисульский детский сад №4, Тройцкий почтамт ФГУП "Почта России", ПАО "Ростелеком" ,УЖТР ТМО Администрация Тисульского муниципального округа, Потребительский кооператив "Тисуль"</t>
  </si>
  <si>
    <t>3.44</t>
  </si>
  <si>
    <t>3.45</t>
  </si>
  <si>
    <t>3.46</t>
  </si>
  <si>
    <t>3.47</t>
  </si>
  <si>
    <t>3.48</t>
  </si>
  <si>
    <t>3.49</t>
  </si>
  <si>
    <t>3.50</t>
  </si>
  <si>
    <t>3.51</t>
  </si>
  <si>
    <t>3.52</t>
  </si>
  <si>
    <t>3.53</t>
  </si>
  <si>
    <t>3.54</t>
  </si>
  <si>
    <t>3.55</t>
  </si>
  <si>
    <t>3.56</t>
  </si>
  <si>
    <t>3.57</t>
  </si>
  <si>
    <t>3.58</t>
  </si>
  <si>
    <t>3.59</t>
  </si>
  <si>
    <t>3.60</t>
  </si>
  <si>
    <t>3.61</t>
  </si>
  <si>
    <t>Междуреченский городской округ</t>
  </si>
  <si>
    <t>ООО "Мысковская ЭСО"</t>
  </si>
  <si>
    <t>ПАО "Распадская"</t>
  </si>
  <si>
    <t>ООО "ТалТэк"</t>
  </si>
  <si>
    <t>АО "Салек"</t>
  </si>
  <si>
    <t>ООО "Ресурс"</t>
  </si>
  <si>
    <t>АО "УК "Кузбассразрезуголь"</t>
  </si>
  <si>
    <t>ООО "Сибэнергоуголь"</t>
  </si>
  <si>
    <t>ООО "Сиб-транзит"</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</si>
  <si>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</si>
  <si>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</si>
  <si>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</si>
  <si>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</si>
  <si>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</si>
  <si>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</si>
  <si>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</si>
  <si>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</si>
  <si>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</si>
  <si>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</si>
  <si>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</si>
  <si>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</si>
  <si>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</si>
  <si>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</si>
  <si>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</si>
  <si>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</si>
  <si>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</si>
  <si>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</si>
  <si>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</si>
  <si>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</si>
  <si>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</si>
  <si>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</si>
  <si>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</si>
  <si>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</si>
  <si>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</si>
  <si>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</si>
  <si>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</si>
  <si>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</si>
  <si>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</si>
  <si>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</si>
  <si>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</si>
  <si>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</si>
  <si>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</si>
  <si>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</si>
  <si>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</si>
  <si>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</si>
  <si>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</si>
  <si>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</si>
  <si>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</si>
  <si>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</si>
  <si>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</si>
  <si>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</si>
  <si>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</si>
  <si>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</si>
  <si>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</si>
  <si>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</si>
  <si>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</si>
  <si>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</si>
  <si>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</si>
  <si>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</si>
  <si>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</si>
  <si>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</si>
  <si>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</si>
  <si>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</si>
  <si>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</si>
  <si>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</si>
  <si>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</si>
  <si>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</si>
  <si>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</si>
  <si>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</si>
  <si>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</si>
  <si>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</si>
  <si>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</si>
  <si>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</si>
  <si>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</si>
  <si>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</si>
  <si>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</si>
  <si>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</si>
  <si>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</si>
  <si>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ВЛ 35 кВ У-3, ВЛ 35 кВ У-4 (ПС 35 кВ Мрасская-1, Мрасская-2, Породная)</t>
  </si>
  <si>
    <t>ПС 110 кВ Распадская-2</t>
  </si>
  <si>
    <t>ПС 35 кВ Ольжерасская</t>
  </si>
  <si>
    <t>В-6 Т-10000</t>
  </si>
  <si>
    <t>ПС 35 кВ Высотная</t>
  </si>
  <si>
    <t>ПС 110 кВ Районная Котельная</t>
  </si>
  <si>
    <t xml:space="preserve">ПС 110 кВ  Северный Борт </t>
  </si>
  <si>
    <t>ПС 35 кВ Восточная</t>
  </si>
  <si>
    <t xml:space="preserve">ПС 110 кВ Талдинская </t>
  </si>
  <si>
    <t xml:space="preserve">ПС 35 кВ Листвянская </t>
  </si>
  <si>
    <t>ф.34</t>
  </si>
  <si>
    <t>ф.11</t>
  </si>
  <si>
    <t>ВЛ 35 кВ У-27, У-28 (ПС 35 кВ Таежная)</t>
  </si>
  <si>
    <t>ВЛ 35 кВ У-29, У-30 (ПС 35 кВ Кийзакская)</t>
  </si>
  <si>
    <t>ф.2, 20</t>
  </si>
  <si>
    <t>ф.24</t>
  </si>
  <si>
    <t>ф.6-8п (ПС 6 кВ ЦРП Междуреченского)</t>
  </si>
  <si>
    <t>ф.6-9п (ПС 6 кВ ЦРП Междуреченского)</t>
  </si>
  <si>
    <t>ф.39</t>
  </si>
  <si>
    <t>ф.1</t>
  </si>
  <si>
    <t>ф.13</t>
  </si>
  <si>
    <t>2.68</t>
  </si>
  <si>
    <t>2.69</t>
  </si>
  <si>
    <t>2.70</t>
  </si>
  <si>
    <t>2.71</t>
  </si>
  <si>
    <t>2.72</t>
  </si>
  <si>
    <t>яч.№ 4 РПП-6 №5 от ф. 6-3-7</t>
  </si>
  <si>
    <t>ф.ПВ1</t>
  </si>
  <si>
    <t>Санаторий Танай</t>
  </si>
  <si>
    <t>АО  "Черниговец"</t>
  </si>
  <si>
    <t>Филиал АО "Черниговец"-Шахта "Южная"</t>
  </si>
  <si>
    <t>ПС 35 кВ Горная</t>
  </si>
  <si>
    <t>ПС 35 кВ Лутугинская</t>
  </si>
  <si>
    <t>РПП №1 КРУВ-6 №3, КТПВ №8, КТПВМ №67</t>
  </si>
  <si>
    <t>ЦПП КРУВ-6 №4</t>
  </si>
  <si>
    <t>10.341</t>
  </si>
  <si>
    <t>10.342</t>
  </si>
  <si>
    <t>10.343</t>
  </si>
  <si>
    <t>10.344</t>
  </si>
  <si>
    <t>10.345</t>
  </si>
  <si>
    <t>10.346</t>
  </si>
  <si>
    <t>10.347</t>
  </si>
  <si>
    <t>ф.6-2-5</t>
  </si>
  <si>
    <t>ПС 6 кВ №13 ( от ПС 35 кВ №42  Зиминка 3/4)</t>
  </si>
  <si>
    <t>ООО "Кирпичный завод"</t>
  </si>
  <si>
    <t>ф.6-14-К</t>
  </si>
  <si>
    <t>ООО "Компания " СибЭнергоРесурс""</t>
  </si>
  <si>
    <t>ф.6-10-К</t>
  </si>
  <si>
    <t xml:space="preserve"> МУК Центральная библиотека, ИП Коломеец Т.Д, ИП Аветисян А.Г., ФЛ Семенов В.А., ИП Вагапова О.В., МДОУ Детский сад N56 Теремок, ИП Малахова Л.И., ИП Брыксин А.Н., КФХ Маркусенко С.В., ИП Воронцова В.П., ИП Агберова Р.И., ПАО "Кузбассэнергосбыт", ИП Снегирева И.В., ООО "Баракат", ФЛ Сахаров И.Н., ГУ КО Агенство по защите населенияи территории Кем.области, ООО Хлебопродукт ЛТД, МБУ "УЗНиТ", Анохин Е.А., ИП Смирнова Н.Ф., МУЗ Краснобродская ГБ, ООО "ЭКО", МОУ СОШ N31 п.Краснобродского, МО КГО ВОО ВОВ, труда, ВС и правоох. органов, ООО "Промпереработка", ФЛ Югова К.Ю., ООО "ИнтерСтрой-Н", ИП Шейн, Вольтермахер А. М., ООО УК "Жилищный Коммунальный Сервис", ТСЖ Лидер,  ООО УК Сибирь, ИП Рыженин С.А., ИП Шмакова Н.Л., ИП Мильц Е.В., ИП Жердев В.И., ИП Кузьмин С.В., ОАО "УК "Кузбассразрезуголь", АО Новокузнецкий хладокомбинат, МКУ "КУМИ", ООО "УК Фортуна", ООО Алиса, ООО 'Е-Лайт-Телеком', ООО "Комфорт+", ООО "Надежда", ООО "МирАкрил", ООО Прогресс, ООО Молодость, ООО Т2 Мобайл</t>
  </si>
  <si>
    <t>ООО УК "Жилищный Коммунальный Сервис", Адм. пос. Краснобродского, ИП Андреева Е.Г., Никулин И.П., ИП Клещёва О.Г., ИП Кязимова З.И., ИП Рязанов П.В., ИП Титова Л.С., ИП Тамбовский А.Г., ИП Шмакова Н.Л., ИП Феданкова, ИП Чашков Н.П., Кравченко А.В., МДОУ Детский сад 16 Солнышко, МОУ ДОД "ДЮСШ", Межмуниципальный отдел МВД РФ, контора 1-й квартал, МБУ ДО "ЦРТДЮ" п.Краснобродского, МУ Управление жизнеобеспечения, ООО "Жемчужина", ООО "Кузбассвязьуголь", ООО "Компаньон", ООО "Милеком", ООО Алиса, ООО "Люанел", ООО УК Сибирь, ООО Кузбасс-3, ООО Гота, ООО 'Е-Лайт-Телеком', ООО Прогресс, ТСЖ Лидер, ТСЖ "Велес", ФЛ Гордеев Э.В., ФЛ Куринный А.Г., ФЛ Грамакова О.А., ФГУП "Почта России", ФЛ Русских П.С., ФЛ Терехина Т.А., ФЛ Еруков, МУП "Гарант" КГО, ООО "ДНС Ритейл", ООО "УК Фортуна", ООО Лаборатория дорожных технологий "Макадам", ИП Левичева Е.А., ИП Голенок Е.В., ИП Вахрушева Н.И., МДОУ "Детский сад № 49 Радуга", ООО "ИнтерСтрой-Н", ПАО КБ «УБР и Р, ИП Сакиев С.С., ФЛ Дабагян К.А., ФЛ Мещеряков А.В.</t>
  </si>
  <si>
    <t>ООО "Вектор", МУ"ЦСОН", ИП Райсих В.А., УСЗ Краснобродского ГО, ООО УК Сибирь, ООО Молодость, ФЛ Сердюк П.И., ИП Непрокин С.И., МУП "Гарант" КГО, ТСЖ "Велес", Адм.поселка Краснобродского, ООО УК "Жилищный Коммунальный Сервис", ИП Рыженин С.А., МУ Управление жизнеобеспечения, УЦ Вираж, ИП Корнев К.Ю., Сусленкова О.Л.</t>
  </si>
  <si>
    <t>МУ Управление жизнеобеспечения, ООО 'Е-Лайт-Телеком', ОАО "МегаФон", ПАО 'ВымпелКом', ФЛ Алиев Рабил Аллахгулу Оглы, ФЛ Дабагян К.А., Адм.поселка Краснобродского, ГКУ ЦХиМТО мировых судей в Кузбассе, Рожкова О.А., МОУ СОШ N34 п.Краснобродского, ООО "Краснобродский южный", ТСЖ "Велес", ООО УК Сибирь, ИП Петри И.В., ИП Протозанов А.И., ФЛ Колупова Т.А., ООО "Центр", МУ Культурный центрКраснбр, ИП Тресцова Е.А., МБУ "Многофункциональный центр предоставления государмственных и муниципальных услуг", ФЛ Брыксин С.Н., ИП Жердев В.И., ИП Стригунова Ю.С., ИП Мошнина Е.П., МКУ "КУМИ", ФЛ Миллер А.В., ИП Герасимова Л.Н., ООО "Кузбассвязьуголь", ФЛ Еруков, НК-Нефть (ФЛ Колосков), МУП "Гарант" КГО, ООО Лаборатория дорожных технологий "Макадам"</t>
  </si>
  <si>
    <t>АО «Сибирская Промышленная Сетевая Компания»
Кузбассэнерго-РЭС: ООО "Компания Холидей", ЧЛ Брсикян С.В., МУ Управление жизнеобеспечения, ИП Гордеева Л.В., ООО УК Сибирь, Аксенова Е.В., ФЛ Боярская М.В., Ильинская церковь, БПАТП, ИП Ефимова Ю.Н., ООО "Надежда", ПАО Сбербанк России, ИП Остапенко А.А., МОУ ДОД музыкальная школа N62, ИП Штенфельд И.Н., АО Национальная башенная компания, ООО ПКФ "Мария - РА", ИП Бакланова Т.Н., МДОУ "Детский сад № 49 Радуга", ФГУП РТРС, ИП Мананков С.И., Щербаков М.А., ООО "Комфорт+", ООО "УК Фортуна", УЦ Вираж, Барахоев И.М.</t>
  </si>
  <si>
    <t>ООО "Энергоресурс", Адм.Моховского сельского поселения, ПАО "Ростелеком", Потребительский кооператив Беловский, Радионов М.С., Родионов С.Н., ФГУП "Почта России", ФЛ Симонов С.И., Церковь св. Веры  Надежды  Люб, ООО "Гарант", ООО "Агроторг", МБУ "КДЦ Беловского района", КФХ Мирошникова Е.Г., ИП Землянухин Е.Г., ИП Долгих О.М., ГБУЗ КО Беловская РБ, Воздвижение Креста Господня, ИП Кравчук А.А.</t>
  </si>
  <si>
    <t>ОАО "РЖД" - СП "Трансэнерго" - ЗСЖД
Кузбассэнерго-РЭС: Адм. Бековской с/т, АО Национальная башенная компания, ФЛ Шабин Н.В., ФЛ Сатин Д.Н., ФЛ Айвазян, ФГУП "Почта России", ПАО "Ростелеком", ООО Универсал, ООО Василек, ООО Байат, ООО Андреевич, ООО "Энергоресурс", МОУ Бековская СОШ, Местная религиоз. организация православный Приход храма великомученика Пантелеймона с. Челухоево Бел. р-на Кем. областиКем. и Новокузнецкой, МДОУ Бековский детский сад, МБУ СШ БМР, МБУ "КДЦ Беловского района", КФХ Семенова В.Ф., ИП Чаштанов В.В., ИП Тыдыкова Н.А., ИП Сатин А.Н., ИП Манина В.М., ИП Мажин И.М., ИП Исаева С.С., ИП Бозыкаев Е.М., ГБУЗ КО Беловская РБ, ИП Глава КФХ Тодышев Василий, ООО "МСК Энерго", Шибин Л.В., ООО "Гарант", ООО "Лаборатория дорожных технологий "Макадам"</t>
  </si>
  <si>
    <t>АО «Сибирская Промышленная Сетевая Компания»
Кузбассэнерго-РЭС: ООО "Энергоресурс", ПАО "Ростелеком", Потребительский кооператив Беловский, ФЛ Ишуткин Н.И., ФЛ Черкасов А.С., Чупова О.О., ООО " Белсах+", МОУ Ивановская СОШ, МОУ ДОД Детская шк.искуств 30, Мокринская И.А., МБУ "КДЦ Беловского района", Лукьяненко Д.В., ИП Штанских Л.В., Елунин А.В., Горкунов Д.А., ГБУЗ КО Беловская РБ, Воздвижение Креста Господня, Адм.Моховского сельского поселения, Адамик В.П., Селиванов А.В.</t>
  </si>
  <si>
    <t>ООО "КЭнК": МБОУ "Средняя общ школа №60", МБОУ "Средняя общ. школа №64, МБ ДОУ "Детский сад №125", МБ ДОУ "Детский сад №223", МБУ ДО ДТ "Вектор", МБ ДОУ "Детский сад №243", МА ДОУ "Детский сад № 124", МБОУ ДОД ДЮЦ "Уголек", МБ ДОУ "Детский сад №239", МБ ДОУ "Детский сад  №203", МБ ДОУ "Детский сад №125", МБ ДОУ "Детский сад №243", ГОО "ФТБ г.Новокузнецка". Потребители ЧС.
Кузбассэнерго-РЭС: ФГУП Почта России, ООО УК "30 квартал", ООО "УК Эдельвейс"., ЗАО "ЗапсибТранстелеком", ООО "Компания Холидей", ООО Кузнецклифт, ф.л. Мартюшев В.К., ООО "УК"Гарант-Сервис", ИП Сафронов М.А., ИП Петухов С.В., ИП Чурсина Н.А., МБУ МИБС г.Новокузнецка, ООО "ЭнергоРесурс", Шнипова А.В., ООО "Старт", ОАО "МТС", ООО"Ломбард Рантье", ИП Гуменная Л.Г., ИП Сокольских И.Н., ОАО Новокуз. Хладокомбинат, ТСЖ "Зыряновец-2", ЗАО "РЦТК", ИП Триденежкин И.П.,  Местная религ орган Чулпан, ИП Фадеев Е.П., МК МЛПУ Станц скорой мед помощи, ООО "Лайт-Связь", ТСЖ Зыряновец, Управление МВД России по г.Новокузнецка, ИП Агжигитова Р.Т., ф.л.Насонова Р.М., ГБУ КО Новокузнецкая гор. СББЖ, Комитет ЖКХ администр.г.Новокузнецка, ИП Мамедов Г.А., ООО "Сибирские Сети", Фазлыев И.З, ИП Такинин В.Я., ООО"Агенство АЛЕКС", МК УДКХ и Б Админ. г.Новокузнецка, МРО прав.Прих. храма в честь иконы Бож.Матери "Утоли моя печали", ООО Албэна, ф.л. Кравцов М.Д., ООО Аптайм, ТСЖ Госучреждений, Ф.л. Медведева Т.С., ИП Саввин О.В., ТСЖ Горняк, Бондаренко Т.Е., Чувелева И.Н., ф.л. Сухинина О.С., ГБУЗ КО Новокузн. нарколог. Диспансер, УС департ в Кем обл, ф.л. Алексеев А.А., ООО Финансовые инструменты, ГПО Ника-6, ООО Магазин N13, Никитина Г.Н., ООО "БЖКХ", ИП Балова С.В., ИП Камаев Н.Д., ИП Морец В.Е., ООО Здоровье и сила, Центр гигиены и эпидем.в КО, ТСЖ Прогресс, АО "Национальная башенная компания", ООО Т2 Мобайл, ПАО "Ростелеком", ООО Кузнецкие ломбарды, ИП Мустафаева Т.В., Николаюк Н.Я., ООО "Арианна", ф.л.Плешаков И.Н., ООО ЛУЧ, ИП Байрамов Теймур Магеррамович, ООО "Цифровые технологии", ООО "УК Гестия", ОАО АКБ "Новокузнецкий муниципальный банк", ООО Ромашка, ООО "УК Альфа-Сервис", ООО "Антэко", АО Тандер, ООО Алей, Бондаренко Д.В., ГБУЗ КО Новокузнецкая районная больница, ИП Симонова А.К., ИП Гайханов Эльман Камил оглы, ООО Агроторг, ИП Байназарова А.П., ЖСК Дружба, ГПК "Мотор", ИП Гальцов В.В., ООО "Радуга", ГБУЗ "НГКСП", МП "Кузнецкий сад", Калбиева С.С. кызы, Молчанова Е.Е., ИП Самокрутов В.А., МАФСУ "СШ №2", ООО Тандер, ООО Консалт, ООО УК ЖКХ, ООО Энергосбыт, ООО "Камелот-А"</t>
  </si>
  <si>
    <t>ООО "КЭнК": ул. Фурманова, 4, 2А, 2. МБУ ЦБ КОиН, МА ДОУ "Детский сад № 124". Потребители ЧС.
Кузбассэнерго-РЭС: Ф.л.Макаров В.Н., ГПО Горняк, МКУ СРЦН Полярная звезда, ф.л.Зотин В.А., Касаткин О.Б., ф.л. Ногих В.Р., МАОУДОД СДЮСШОР Буревестник, ИП Анисимова Т.В., МК УДКХ и Б Админ. г.Новокузнецка, ООО Магазин N19, ф.л.Баязов Д.Д, ф.л. Литвиненко А.Н., РОО "ФПКО", ГПО Бампер, ГПО Авто-Абашевец, ГК Котельщик, ИП Корнеев В.Н., ООО "УК Гестия", ООО Цифровые технологии, ф.л. Уринбаев Б.Т., Кутсар Г.Д., ООО "ЭКОС-С", ООО "Меткол", ООО Энергосбыт, ФЛ Меремьянин В.А., ООО "Сибирская сбытовая компания"</t>
  </si>
  <si>
    <t>ОАО "Кузнецкие ферросплавы", Радостев Юрий Юрьевич</t>
  </si>
  <si>
    <t>ООО «Горэлектросеть», ПАО "ФСК ЕЭС", ООО "МСК Энерго" НСШМУ-6, ОУК "Южкузбассуголь", АО "Национальная башенная компания", ОАО Кузнецкпогрузтранс, ООО "Инженерные изыскания", Потылицын А.Ю., ООО "Сибирская сбытовая компания"</t>
  </si>
  <si>
    <t>ООО "МСК Энерго" (ООО Шахта Юбилейная)</t>
  </si>
  <si>
    <t>ООО "КЭнК"
Кузбассэнерго-РЭС: ООО ЦОФ Щедрухинская, МП "Кузнецкий сад", ООО Шахта Юбилейная, ФГУП "ВГСЧ", СПК "Литейщик"</t>
  </si>
  <si>
    <t>ООО СПК Чистогорский</t>
  </si>
  <si>
    <t>Управление капитального строительства администрации города Новокузнецка</t>
  </si>
  <si>
    <t>МУП "ТРСК", СНТ "Славино", СНТ Станица ОАО "ЗСМК", ООО "КАМСС", АО "УК Сибирская", ф.л. Карнаухов Е.А., ООО "Объект Восточный"</t>
  </si>
  <si>
    <t>МУП "ТРСК", ООО "КЭнК", ОАО Славино, СибПродЭкс, ИП Городищева С.Б., ООО "Ромашка",  Павлович С.И., ИП Кононов Г.П., СНТ Терехино, ПАО "Ростелеком", Шипилова Е.В., ООО"Терехинский завод напитков", Администрация Терсинского сельского поселения, МБУК 'Центр народного творчества и досуга Новокузнецкого муниципального района', ООО Объект Восточный, МКП "УК НМР", Бакин С. С., Ф-л ПАО МРСК Сибири, МБОУ "Сидоровская средняя общеобразовательная школа", МБДОУ Терехинский детский сад</t>
  </si>
  <si>
    <t>МУП "ТРСК"
Кузбассэнерго-РЭС: ПАО Мегафон, ООО "Газпром трансгаз Томск ", ПАО 'ВымпелКом', ПАО "Ростелеком", МПКУ города Новокузнецка, ООО "РГ Промедиа", ООО Инвестор, ИП Погуляев Роман Иванович, ООО Газпром газораспределение Томск, Администрация Терсинского сельск. поселения, ГБУЗ КО Новокузнецкая районная больница, ф.л.Туйчиев Ш.А.,  АО "ЭР-Телеком Холдинг", ООО "МСК Энерго"</t>
  </si>
  <si>
    <t>ООО "Меткол"</t>
  </si>
  <si>
    <t>Шахта Абашевская</t>
  </si>
  <si>
    <t>Шахта Абашевская (ООО "Металлэнергофинанс")</t>
  </si>
  <si>
    <t>МК  УДКХ и Б Админ. г.Новокузнецка, АО  Новокузнецкий хладокомбинат, ЗАО "ЗапсибТранстелеком", ЗАО "РЦТК", ООО НО Союзпечать, Ф.л. Парамонов В.В., ООО "УК Гестия", ф.л.Мартынников С.А., ф л Абасов А.Ф., Ф.л. Потапов В.А., ИП Коновалов О.И., Шайдуров С.В., ООО ФАРМА, ООО "Ульва", ИП Солбакова О.Л., ф.л. Сазонова Т.В, ф.л. Лузянина Л.В., ф.л. Леухина О.А., Ф.л. Хрипков Н.В., ООО Ромашка, Сапожков Р.В., Котов Д.Е., Дендебера Э.Б., ГПК "АБАШЕВЕЦ"</t>
  </si>
  <si>
    <t>ООО Новокузнецкая теплосетевая компания</t>
  </si>
  <si>
    <t xml:space="preserve">Ф.л. Ногих В.Р. </t>
  </si>
  <si>
    <t>ООО "КЭнК"
Кузбассэнерго-РЭС: ЗАО "ЗапсибТранстелеком", ф.л. Кравцов М.Д., ИП Егоров А.Л., ООО "Сибирские Сети", СНТ "Высотный-А", ИП Шапорова Е.П., ООО ФГ Сибирские ресурсы, ООО Цифровые технологии, ООО "УК Гестия", ООО УК ЖКХ, ООО "ЭнергоРесурс", ООО "СПК-Сервис", ОоО "Лайт-Связь", МК УДКХ и Б Админ. г.Новокузнецка, ф.л.Асадова Н.Е., ООО "УК "Согласие", ф.л. Мисбахов Н.М.</t>
  </si>
  <si>
    <t>ООО "КЭнК"
Кузбассэнерго-РЭС: ООО ЭверПром, Приход Церкви Св. мучен. Иоанн, ООО "Настенька", ООО "ЭнергоРесурс", фл Селютин А.П., Ф.л. Сапожков Р.В., ЗАО "ЗапсибТранстелеком"</t>
  </si>
  <si>
    <t>ООО "КЭнК", МУП "ТРСК", ООО "Горэлектросеть"
Кузбассэнерго-РЭС: ФКУ УИИ ГУФСИН Росии по К.О, ООО "УК Гестия", ООО Цифровые технологии, ЗАО "ЗапсибТранстелеком", ПАО Сбербанк России, АО "Национальная башенная компания", УФССП России по КО, ИП Рухляда А.А., ф л Терехов М Н, ЗАО "РЦТК", ф л Абасов А.Ф., ф л Еременко Т.В., ф.л.Селезнев А.А., ООО "Сибирские Сети", ф л.Городов В.В., ОАО Кузнецкбизнесбанк, ф.л. Михайлова Г.М.  Ермолин В, ИП Шапоров Д.П., Ф.л. Егоров Ю.М., ф.л. Назимов Б.П., ИП Махяддинов И.М., ОАО "Мегафон", Ф.л. Васенин А.Е., ИП Алексеева Т.В., ООО ЮИД, ИП Андреева Е.А., ИП Сафронов М.А., Кузнецова О.П., ООО Хлеб, ИП Симонова А.К., ГБУЗ КО Новокузнецкая районная больница, Вопилов С.В., ФГУП Почта России, ООО Алей, ООО МНТ, ф.л. Поляков Д.Е., О0О Хлебокомбинат, АО  Новокузнецкий хладокомбинат, Захарова Т.А., ООО УКАП, ООО УК ЖКХ, ф.л. Колыхалова Л.С., Ямских И.В., ЗАО Универбыт, ИП Гандрабура Е.Ф., Ф.л. Акафьев В.Г., ИП Станчиц Н.В., ГПО Автотомь, ООО"Ломбард Рантье", Ф.л. Карпенко И.В., Мест.р.церк.Церковь на камне, ООО Тандер, ГК  ГУ Упр. Пенс фонда РФ в Цент, Дусназаров Б.П., ООО "УК"Гарант-Сервис", ф.л. Матвеев, ООО "ЭнергоРесурс", ООО Снежный городок-Кузнецк, ОоО "Лайт-Связь", ООО УК "30 квартал", МП "Аптеки 42+", ООО Т2 Мобайл, Якубенко М.П., МАУ МКДК Ордж.р-на, ООО "УК "РемСтрой", ф.л.Ермолина Т.А., ИП Шайдурова Т.П., ООО "УК Эдельвейс", Управление МВД России по г.Новокузнецка, НФ ТГАСУ, МАОУ ДОД СДЮШОР Металлург, МК  УДКХ и Б Админ. г.Новокузнецка, Адм. Орджон.района, МК  МЛПУ Гор дет клин  больн N4, МБУ КЦСОН Орджон.р-на, МКУ СРЦН Полярная звезда, Дендебера А.И., Комитет ЖКХ администр.г.Новокузнецка, ф.л.Павлова А.М., ООО "НЖКХ", МБУ МИБС г.Новокузнецка, МП "Кузнецкий сад", ООО "Радуга", ИП Комбаров Е.А., ИП Дьякова З.И., ИП Никутина Е.В., ООО Энергосбыт, ООО Ладья, ОАО "КзШС", Ф.л. Воробьев А.А., Ф.л. Топоркова Ю.В., ООО "МСК Энерго"</t>
  </si>
  <si>
    <t>ООО "КЭнК", ООО «Горэлектросеть»
Кузбассэнерго-РЭС: ООО АТП Южкузбассуголь, ГКУ КО 'Дирекция автомобильныхдорог Кузбасса', ГПО Старожил, ИП Раджабов М.М, ИП Станчиц Н.В., ООО Цифровые технологии, ОАО  ЦОФ  Абашевская, ООО "ЭнергоРесурс", ф.л. Губатян Г.Ж., МК  УДКХ и Б Админ. г.Новокузнецка, ООО 'Партнер', ф.л.Триденежкин И.П., АО "Национальная башенная компания",  ООО Т2 Мобайл, МРО Церковь на камне, ПАО "Ростелеком", ф.л.Ковальчук А.Г., ЗАО "ЗапсибТранстелеком", ЗАО "РЦТК", ООО "УК Гестия", ОоО "Лайт-Связь", ИП Мельников А.А., ИП Шайдуров С.В., ИП Лыков О.В., Шареев М.В., Махин А.Ф., ООО "НЖКХ", ТСЖ Сибиряк, ГПО Пежо, ООО "Антэко", ПАО 'ВымпелКом', ГОУ СПО НГТК, ООО Финансовые инструменты, ОАО "Мегафон", ООО Алей, ООО "Гелиос", ИП Плохих Р.Т., ИП Лазаренко С.А., ф.л. Пьянов С.В., ООО Горснаб Горизонт, ООО РусМет, ф.л.Золотухин А.А., ООО "ПКФ "Корунд", ИП Петухова Л.Н., РО Новок.прав.духовная семинария, ИП Давыдкин В.И., ГК  ГУ Упр. Пенс фонда РФ в Цент, ГК "Мотор",  АО "ЭР-Телеком Холдинг", ООО "МСК Энерго", МРО «Вторая церковь Евангельских христиан-баптистов» г. Новокузнецка, ООО Энергосбыт, ООО "Экологические решения", Управление МВД России по г.Новокузнецка, Хлызова Н.В., ООО "Сибирская сбытовая компания"</t>
  </si>
  <si>
    <t>АО Распадская Коксовая</t>
  </si>
  <si>
    <t>АО Распадская Коксовая, МУП "Междуреченский Водоканал"</t>
  </si>
  <si>
    <t>ф.6-32-К</t>
  </si>
  <si>
    <t>ф.10-4-Ф</t>
  </si>
  <si>
    <t>ф.10-6-РП-56</t>
  </si>
  <si>
    <t>ф.10-8-С</t>
  </si>
  <si>
    <t>ООО "Энергоресурс", ООО "МСК Энерго"</t>
  </si>
  <si>
    <t>ф.10-12-17УЗ</t>
  </si>
  <si>
    <t>ООО СТИС,  ПГСК Гидродобытчик</t>
  </si>
  <si>
    <t>ф.10-14-ГГ</t>
  </si>
  <si>
    <t>ООО "НДСК" им.А.В.Косилова, Потреб.коопер.Металлург-20</t>
  </si>
  <si>
    <t>ф.10-18-Б</t>
  </si>
  <si>
    <t>ф.10-26-РП26</t>
  </si>
  <si>
    <t>Потребители г.Новокузнецкая, гидроузел, ООО "Водоканал" г.Новокузнецка</t>
  </si>
  <si>
    <t>ф.10-30-17У3</t>
  </si>
  <si>
    <t>ф.10-32-Ф</t>
  </si>
  <si>
    <t>МУП "ТРСК", ООО «СибЭнергоТранс-42»
Кузбассэнерго-РЭС: АО "Кузбасская птицефабрика"</t>
  </si>
  <si>
    <t>ф.10-34-К</t>
  </si>
  <si>
    <t>Потребители г.Новокузнецка</t>
  </si>
  <si>
    <t>МУП "ТРСК"
Кузбассэнерго-РЭС: насосная-очистые</t>
  </si>
  <si>
    <t>ф.10-1Б</t>
  </si>
  <si>
    <t>МУП "ТРСК"
Кузбассэнерго-РЭС: ООО "ПК Евроэлемент", ФЛ Анисимов Р.О., Хамидулин С.В., Сулейманов Камран Аллахверан оглы, ПАО 'ВымпелКом', ООО Т2 Мобайл, Шулбаев Д.Г., ООО ТД МТЗ-Сибирь, ООО Перекресток Ойл, ООО "Энергосбыт", Мехралиев Фикрет Муршуд оглы, ОАО Новокузнецкое ДРСУ</t>
  </si>
  <si>
    <t>ф.10-18-Д</t>
  </si>
  <si>
    <t>МУП "ТРСК", ООО «Горэлектросеть», ООО "КЭнК"
Кузбассэнерго-РЭС: Администрация Сосновского сельского поселения, АО "Национальная башенная компания", Досаева Е.В., ДНП "Родничок", Безденежных А.Г., Гензель Е.М., Подколзин А.Н., Яценко, ИП Рыкова Т.Г., ООО "Энергосбыт", Кузнецкий стрелок, Садартдинов В.А., ПАО Мегафон, ООО Т2 Мобайл, ООО "МСК Энерго", ИП Яганова Н.В., МКП КТВС НМР, ф.л. Затолокин А.С., СНТ Монолит - 1, СНТ Монолит, ТСЖ Радужное, Соломатина Е.Е., ТСН СНТ "Сосновец-1", ф.л. Эйрих А.А., ф.л. Ушаков О.Г., Ф.л. Лаврик В.Г., Лаврик Н.А., Ф.л. Канинин С.А., ф.л. Коган М.М., ф.л.Белых Т.В., Ф.л. Иккерт С.В., ф.л.Бован И.И., ф.л.Мидлер Е.И., ФЛ Сазыкин В.Е., ФЛ Щукин А.Ф., ф.л.Хамидулин С.В., ФЛ Мурылев А.А., Фл Буланов Ю.Н.</t>
  </si>
  <si>
    <t>ф.10-17-Л</t>
  </si>
  <si>
    <t>ООО "КЭнК", МУП "ТРСК"
Кузбассэнерго-РЭС: Администрация Сосновского сельского поселения, ф.л. Говор Р.А., ф.л. Кадыков Е.И., ф.л.Позднякова С.А., Руденков В.А., Никитина Т.И., ф.л. Девятков С.Д., МБЛПУ ГКБ N1, ПАО "Ростелеком", ФГОУ СПО НСТ, МАОУ ДОД ДЮСШ, ИП Балаганский К.Н., Косова Е.В.</t>
  </si>
  <si>
    <t>МУП "ТРСК"
Кузбассэнерго-РЭС: Администрация Сосновского сельского поселения, Администрация Центрального сельского, Забудкина Т.А., Давыдова О.Л., ИП Зарезов И.В., ГБУЗ КО Новокузнецкая районная больница, ИП Цыганкова И.В., АО "Национальная башенная компания", Корнева Ю.А., ООО "Сибирская сбытовая компания", ИП Юдина Е.Г., ООО "МСК Энерго", МУ Упр.образ.Новок.р-она, ООО Т2 Мобайл, ООО 'Управляющая компания Новокузнецкого муниципального района', МБУК 'Центр народного творчества и досуга Новокузнецкого муниципального района', ФЛ Чигишев В.В., ТСН СНТ "Таежное", Приходько А.М., ПАО "Ростелеком", Романова О.В., СНТ Шахтостроитель, ТСН СНТ "Ромашка 1", СНТ Ромашка, ПАО "Ростелеком", Ф.л. Кийков Д.А., ф.л. Строков В.В., Ф.л. Курилов Д.П., Ф.л. Леонидова С.И., Ф.л. Ворончихин И.О., Ф.л. Зыкин Е.Ю., Ф.л. Байченко Н.Т., Ф.л. Бакай А.Ф., Ф.л. Трошкина Е.Е., ф.л.Асаилов Н.Р., ФГУП Почта России</t>
  </si>
  <si>
    <t>ООО "КЭнК", ООО "Ресурсоснабжающая компания"
Кузбассэнерго-РЭС: Администрация Сосновского сельского поселения, ДНТ Красная поляна, ОАО АКБ НМБ, Абрамян М.С., ГКУ КО 'Дирекция автомобильныхдорог Кузбасса', ГБУЗ КО Новокузнецкая районная больница, ООО Т2 Мобайл, Михайлов А.А., ОАО Новокузнецкое ДРСУ, ООО ЛТД "Макадам", ООО "КЭК", ПАО Мегафон, ООО "Лаборатория дорожных технологий "Маргаз", ИП Прутенский Н.Б., СНТ "Союз-Чернобыль", СНТ 'КОТТЕДЖ', СНТ Строитель, СНТ Ново-Московка, СНТ Таежный-1, Садоводческое некоммерческое товарищество 'Южный', Ракин А.С., ф.л Замула Е.В.,  ф.л. Баюрская Г.М., ТСЖ Радужное, ф.л. Браунштейн О.Е., ф.л. Беспалов А.А., ТСН СНТ "Сосновец-1", Тырышкин Е.В., ф.л. Абрамян М.С., ФЛ Постников А.П., Ф.л.Оршанский И.М., Ф.л.Гомелев А.А., Ф.л. Глушкова И.Л., ф.л. Оськина Т.В., Ф.л. Селиванов С.А., Ф.л. Рязанцев С.Н., ф.л. Ожигов В.А.</t>
  </si>
  <si>
    <t>МУП "ТРСК"
Кузбассэнерго-РЭС: Администрация Сосновского сельского поселения, АО "Национальная башенная компания", ГБУЗ КО Новокузнецкая районная больница, ИП Балаганский К.Н., АО "Ростпозитив", ИП Бортникова Н.А., ИП Зиганшин, МБУК РЦБС НМР, ИП Федорова И.М., ИП Деменский Ю.В., ИП Гомонов В.А., ООО 'Управляющая компания Новокузнецкого муниципального района', МБУК 'Центр народного творчества и досуга Новокузнецкого муниципального района', ООО "Агроторг", ООО "Сосновское", МКП "УК НМР", Местная религиозная организация православный приход храма Казанской иконы Божией Матери с.Сосновка Новокузнецкого района Кемеровской области Новокузнецкой епарх, ООО Ашмаринский хлеб, ООО "Лаборатория дорожных технологий "Маргаз", ООО ПК фирма "Мария-Ра", ф.л. Пархоменко А.А., ф.л.Нурдинов Р.Р., ФГУП Почта России, ПАО "Ростелеком", Терновцов А.А., ООО НО Союзпечать, Ф-л ПАО МРСК Сибири, ФЛ Агафонов С.В.</t>
  </si>
  <si>
    <t>ф.10-7-С</t>
  </si>
  <si>
    <t xml:space="preserve">ООО "КЭнК", МУП "ТРСК"
Кузбассэнерго-РЭС: Администрация Сосновского сельского поселения, АО "Национальная башенная компания", Дмитриев В.В., Варнавский С.Е., ИП Бессмертных С.В., ИП Александров В.В., ИП Калашников Б.В., Коваленкова О.В., ИП Романов К.В., Мнацаканян С.В., МБУ ДО'Школа искусств №13', МУ Упр.образ.Новок.р-она, ООО "Планета", ООО "Сибметаллургстрой", Мякота С.В. Сарпова Е.Н., ООО Горнолыжник, ООО ЗОРРО, ООО "Сосновское", ПАО "Ростелеком", СНТ Любитель, Табашникова Н.С., СНТ Агломератчик-2 , ПО "Селянка-Р", ПАО МТС, Сулейманов Камран Аллахверан оглы, Ф.л Лунев Е. Н., ф.л. Песоцкий В.А., Ф.л. Вишнякова Г.А., Ф.л. Стуков В.А., ф.л.Заведеева Н.А., ф.л. Каукина А.А., ФЛ Максименко А.А., ф.л.Подъяпольский В.И., ФЛ Багдасарян З.М., Чертыл А.Д., ф.л.Немцев Н.В.  </t>
  </si>
  <si>
    <t>ф.10-14-А</t>
  </si>
  <si>
    <t>ФГУ ИК-22 ГУФСИН по КО, ИП Прокудина Н.А., МУП "ЖКУ КМО", Войсковая часть 6607, ПАО "Ростелеком", ООО "УК Кемеровского района", ООО "РУНЭТ", АКМО, ГАУЗ КО ККРБ</t>
  </si>
  <si>
    <t>МУП "ЖКУ КМО"</t>
  </si>
  <si>
    <t>МУП "ЖКУ КМО",  АКМО</t>
  </si>
  <si>
    <t>ОАО «Северо - Кузбасская энергетическаякомпания», КФ ООО Т2 Мобайл, Приход храма Божией Матери, МБОУ 'Мозжухинская ООШ', ФЛ Аршавский С.В., ИП Асякин Д.В., ИП Ефремова О.Г., ПАО 'ВымпелКом', Степанова И.Ю., ИП Радченко И.П., Бобкова Л.Я., ООО " Лаборатория Дорожных Технологий", ООО "МСК Энерго", АКМО, ПК "Кемеровский", МУП "ЖКУ КМО"</t>
  </si>
  <si>
    <t>2с. ПС 35 кВ Беловская ЦОФ</t>
  </si>
  <si>
    <t>2.73</t>
  </si>
  <si>
    <t>2.74</t>
  </si>
  <si>
    <t>2.75</t>
  </si>
  <si>
    <t>2.76</t>
  </si>
  <si>
    <t>2.77</t>
  </si>
  <si>
    <t>2.78</t>
  </si>
  <si>
    <t>2.79</t>
  </si>
  <si>
    <t>2.80</t>
  </si>
  <si>
    <t>2.81</t>
  </si>
  <si>
    <t>2.82</t>
  </si>
  <si>
    <t>2.83</t>
  </si>
  <si>
    <t>2.84</t>
  </si>
  <si>
    <t>2.85</t>
  </si>
  <si>
    <t>9.89</t>
  </si>
  <si>
    <t>9.90</t>
  </si>
  <si>
    <t>9.91</t>
  </si>
  <si>
    <t>9.92</t>
  </si>
  <si>
    <t>9.93</t>
  </si>
  <si>
    <t>9.94</t>
  </si>
  <si>
    <t>9.95</t>
  </si>
  <si>
    <t>9.96</t>
  </si>
  <si>
    <t>9.97</t>
  </si>
  <si>
    <t>9.98</t>
  </si>
  <si>
    <t>9.99</t>
  </si>
  <si>
    <t>9.100</t>
  </si>
  <si>
    <t>9.101</t>
  </si>
  <si>
    <t>9.102</t>
  </si>
  <si>
    <t>9.103</t>
  </si>
  <si>
    <t>9.104</t>
  </si>
  <si>
    <t>9.105</t>
  </si>
  <si>
    <t>9.106</t>
  </si>
  <si>
    <t>9.107</t>
  </si>
  <si>
    <t>9.108</t>
  </si>
  <si>
    <t>9.109</t>
  </si>
  <si>
    <t>9.110</t>
  </si>
  <si>
    <t>9.111</t>
  </si>
  <si>
    <t>10.348</t>
  </si>
  <si>
    <t>10.349</t>
  </si>
  <si>
    <t>10.350</t>
  </si>
  <si>
    <t>10.351</t>
  </si>
  <si>
    <t>10.352</t>
  </si>
  <si>
    <t>10.353</t>
  </si>
  <si>
    <t>10.354</t>
  </si>
  <si>
    <t>10.355</t>
  </si>
  <si>
    <t>10.356</t>
  </si>
  <si>
    <t>10.357</t>
  </si>
  <si>
    <t>ОАО "КузбассЭлектро"</t>
  </si>
  <si>
    <t>10.358</t>
  </si>
  <si>
    <t>10.359</t>
  </si>
  <si>
    <t>10.360</t>
  </si>
  <si>
    <t>10.361</t>
  </si>
  <si>
    <t>10.362</t>
  </si>
  <si>
    <t>10.363</t>
  </si>
  <si>
    <t>10.364</t>
  </si>
  <si>
    <t>10.365</t>
  </si>
  <si>
    <t>10.366</t>
  </si>
  <si>
    <t>10.367</t>
  </si>
  <si>
    <t>10.368</t>
  </si>
  <si>
    <t>10.369</t>
  </si>
  <si>
    <t>10.370</t>
  </si>
  <si>
    <t>ООО "Юргинский машзавод"</t>
  </si>
  <si>
    <t>Разрез Виноградовский - Филиал ПАО "КТК"</t>
  </si>
  <si>
    <t>ПС 110 кВ Юргинский машзавод</t>
  </si>
  <si>
    <t>ПС 110 кВ КеНоТЭК</t>
  </si>
  <si>
    <t xml:space="preserve">Водоотлив №1 ПКТП №37 </t>
  </si>
  <si>
    <t xml:space="preserve">Водоотлив №4 ЯКУ1Т №38  </t>
  </si>
  <si>
    <t xml:space="preserve">Электротолкатель №4 ПКТП №105  </t>
  </si>
  <si>
    <t xml:space="preserve">ЭШ №495 ЯКУ-1 №3 </t>
  </si>
  <si>
    <t>ЭШ №184 ЯКУ-1 №31</t>
  </si>
  <si>
    <t xml:space="preserve">ДСК ТП №29 </t>
  </si>
  <si>
    <t xml:space="preserve">ЭШ №3 ЯКУ-1 №32 </t>
  </si>
  <si>
    <t xml:space="preserve">ЭШ №500 ЯКУ-1 №8 </t>
  </si>
  <si>
    <t xml:space="preserve">P&amp;H №2391 ЯКУ-1 №5 </t>
  </si>
  <si>
    <t xml:space="preserve">P&amp;H №2384 ЯКУ-1 №105 </t>
  </si>
  <si>
    <t>яч.4, яч.5, яч.33, яч.42</t>
  </si>
  <si>
    <t>ф.6-25-ОС</t>
  </si>
  <si>
    <t>ф.6-8-ОС</t>
  </si>
  <si>
    <t>ф.6-39-ЛАВА</t>
  </si>
  <si>
    <t>ф.6-42-ЛАВА</t>
  </si>
  <si>
    <t>ф.6-5-ЛАВА</t>
  </si>
  <si>
    <t>ф.6-6-ЛАВА</t>
  </si>
  <si>
    <t>ф.6-9-ВЕНТ</t>
  </si>
  <si>
    <t>ф.6-7-БРЕМ</t>
  </si>
  <si>
    <t>ф.6-38-РПП</t>
  </si>
  <si>
    <t>ф.6-3-КТПН</t>
  </si>
  <si>
    <t>ф.6-29-РПП</t>
  </si>
  <si>
    <t>ф.6-22-КТПН</t>
  </si>
  <si>
    <t>ф.6-18-БРЕМ</t>
  </si>
  <si>
    <t>ф.6-16-ВЕНТ</t>
  </si>
  <si>
    <t>ф.6-37-ФЛ</t>
  </si>
  <si>
    <t>ф.6-30-ФЛ</t>
  </si>
  <si>
    <t>ф.6-26-НФС</t>
  </si>
  <si>
    <t>ф.6-7-НФС</t>
  </si>
  <si>
    <t>АО "СУЭК-Кузбасс" ПЕ Шахта им С.М. Кирова</t>
  </si>
  <si>
    <t>АО "СУЭК-Кузбасс" ПЕ Теплосиловое хозяйство</t>
  </si>
  <si>
    <t>2.86</t>
  </si>
  <si>
    <t>2.87</t>
  </si>
  <si>
    <t>2.88</t>
  </si>
  <si>
    <t>2.89</t>
  </si>
  <si>
    <t>2.90</t>
  </si>
  <si>
    <t>2.91</t>
  </si>
  <si>
    <t>2.92</t>
  </si>
  <si>
    <t>2.93</t>
  </si>
  <si>
    <t>2.94</t>
  </si>
  <si>
    <t>2.95</t>
  </si>
  <si>
    <t>2.96</t>
  </si>
  <si>
    <t>2.97</t>
  </si>
  <si>
    <t>2.98</t>
  </si>
  <si>
    <t>2.99</t>
  </si>
  <si>
    <t>2.100</t>
  </si>
  <si>
    <t>2.101</t>
  </si>
  <si>
    <t>2.102</t>
  </si>
  <si>
    <t>ф.6-3-ЛШ</t>
  </si>
  <si>
    <t>ф.6-10-ОФ</t>
  </si>
  <si>
    <t>ф.6-17-ОФ</t>
  </si>
  <si>
    <t>ф.6-21-РС</t>
  </si>
  <si>
    <t>ф.6-22-РС</t>
  </si>
  <si>
    <t>ф.6-24-АБ</t>
  </si>
  <si>
    <t>ф.6-9-АБ</t>
  </si>
  <si>
    <t>АО "СУЭК-Кузбасс" ПЕ Обогатительная фабрика</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</si>
  <si>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</si>
  <si>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</si>
  <si>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</si>
  <si>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</si>
  <si>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</si>
  <si>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</si>
  <si>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</si>
  <si>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</si>
  <si>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</si>
  <si>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</si>
  <si>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</si>
  <si>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</si>
  <si>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</si>
  <si>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</si>
  <si>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</si>
  <si>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</si>
  <si>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</si>
  <si>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</si>
  <si>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</si>
  <si>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</si>
  <si>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</si>
  <si>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</si>
  <si>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</si>
  <si>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</si>
  <si>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</si>
  <si>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</si>
  <si>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АО "Гранула"</t>
  </si>
  <si>
    <t>АО "СУЭК-Кузбасс" ПЕ Шахта им С.М. Кирова, АО "СУЭК-Кузбасс" ПЕ Теплосиловое хозяйство</t>
  </si>
  <si>
    <t>ф.6-13-СКВ</t>
  </si>
  <si>
    <t>ф.6-3-ФГП (ф.6-14-ФГП)</t>
  </si>
  <si>
    <t>ф.6-7-17Ш</t>
  </si>
  <si>
    <t>ф.6-12-17Ш</t>
  </si>
  <si>
    <t>ф.6-10-КОТ</t>
  </si>
  <si>
    <t>ф.6-11-КОТ</t>
  </si>
  <si>
    <t>АО "СУЭК-Кузбасс" ШУ им. А.Д. Рубана</t>
  </si>
  <si>
    <t>ПС 35 кВ №401 Сычевская</t>
  </si>
  <si>
    <t>ПС 110 кВ №404 Магистральная</t>
  </si>
  <si>
    <t>ф.6-29-ЛАВА
(ф.6-36-ЛАВА)</t>
  </si>
  <si>
    <t>ф.6-43-ЛАВА
(ф.6-40-ЛАВА)</t>
  </si>
  <si>
    <t>ВЛ 35 кВ КН-40 (ПС 35 кВ №13 Сергеевская, №16 Ново-Сергеевская, №7 Гидромеханизация)</t>
  </si>
  <si>
    <t>ВЛ 35 кВ КВ-43, ВЛ 35 кВ КВ-44 (ПС 35 кВ №22Восточная, №35 Северная)</t>
  </si>
  <si>
    <t>ВЛ 35 кВ КЗ-45, ВЛ 35 кВ КЗ-46 (ПС 35 кВ №21 Западная, №20 Западная-Тяговая)</t>
  </si>
  <si>
    <t>ф.6-1К</t>
  </si>
  <si>
    <t>АО «УК Кузбассразрезуголь» (Краснобродский УР)</t>
  </si>
  <si>
    <t>ф.6-15К</t>
  </si>
  <si>
    <t>ф.6-3К</t>
  </si>
  <si>
    <t>ООО «Драйзэн»</t>
  </si>
  <si>
    <t>2.103</t>
  </si>
  <si>
    <t>2.104</t>
  </si>
  <si>
    <t>2.105</t>
  </si>
  <si>
    <t>2.106</t>
  </si>
  <si>
    <t>2.107</t>
  </si>
  <si>
    <t>2.108</t>
  </si>
  <si>
    <t>2.109</t>
  </si>
  <si>
    <t>2.110</t>
  </si>
  <si>
    <t>2.111</t>
  </si>
  <si>
    <t>2.112</t>
  </si>
  <si>
    <t>2.113</t>
  </si>
  <si>
    <t>2.114</t>
  </si>
  <si>
    <t>2.115</t>
  </si>
  <si>
    <t>2.116</t>
  </si>
  <si>
    <t>2.117</t>
  </si>
  <si>
    <t>2.118</t>
  </si>
  <si>
    <t>2.119</t>
  </si>
  <si>
    <t>2.120</t>
  </si>
  <si>
    <t>2.121</t>
  </si>
  <si>
    <t>2.122</t>
  </si>
  <si>
    <t>ПС 35 кВ 9-ый Пласт</t>
  </si>
  <si>
    <t>ф.6-24-12</t>
  </si>
  <si>
    <t>ф.6-24-18</t>
  </si>
  <si>
    <t>ф.6-24-38</t>
  </si>
  <si>
    <t>ф.10-15-20</t>
  </si>
  <si>
    <t>ф.6-30-18</t>
  </si>
  <si>
    <t>ф.6-30-27</t>
  </si>
  <si>
    <t>ф.6-33-26</t>
  </si>
  <si>
    <t>ф.6-41-5</t>
  </si>
  <si>
    <t>ф.6-41-20</t>
  </si>
  <si>
    <t>ф.6-32-25</t>
  </si>
  <si>
    <t>ф.6-32-32</t>
  </si>
  <si>
    <t>ф.6-6-18</t>
  </si>
  <si>
    <t>ф.6-50-16</t>
  </si>
  <si>
    <t xml:space="preserve">ПС 35 кВ №33 Кедровская-Обогатительная </t>
  </si>
  <si>
    <t>ПС 110 кВ №41 Кедровая</t>
  </si>
  <si>
    <t>ПС 110 кВ №32 Караканская</t>
  </si>
  <si>
    <t>ПС 35 кВ №50 Старопестеревская</t>
  </si>
  <si>
    <t>ООО Шахта Алардинская</t>
  </si>
  <si>
    <t>ООО Разрез Виноградовский</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</si>
  <si>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</si>
  <si>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</si>
  <si>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</si>
  <si>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</si>
  <si>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</si>
  <si>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</si>
  <si>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</si>
  <si>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</si>
  <si>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</si>
  <si>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</si>
  <si>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</si>
  <si>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</si>
  <si>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</si>
  <si>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</si>
  <si>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</si>
  <si>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</si>
  <si>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</si>
  <si>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</si>
  <si>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</si>
  <si>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</si>
  <si>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</si>
  <si>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</si>
  <si>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</si>
  <si>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</si>
  <si>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</si>
  <si>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</si>
  <si>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</si>
  <si>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</si>
  <si>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</si>
  <si>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</si>
  <si>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</si>
  <si>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</si>
  <si>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</si>
  <si>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</si>
  <si>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</si>
  <si>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</si>
  <si>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</si>
  <si>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</si>
  <si>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</si>
  <si>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</si>
  <si>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</si>
  <si>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</si>
  <si>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</si>
  <si>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</si>
  <si>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</si>
  <si>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</si>
  <si>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</si>
  <si>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</si>
  <si>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</si>
  <si>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</si>
  <si>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</si>
  <si>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</si>
  <si>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</si>
  <si>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</si>
  <si>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</si>
  <si>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</si>
  <si>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</si>
  <si>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</si>
  <si>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</si>
  <si>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</si>
  <si>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</si>
  <si>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</si>
  <si>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</si>
  <si>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</si>
  <si>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</si>
  <si>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</si>
  <si>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</si>
  <si>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</si>
  <si>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</si>
  <si>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</si>
  <si>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</si>
  <si>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</si>
  <si>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</si>
  <si>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</si>
  <si>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</si>
  <si>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</si>
  <si>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</si>
  <si>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</si>
  <si>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</si>
  <si>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ПС 35 кВ Кондомская тяговая</t>
  </si>
  <si>
    <t>ПС 35 кВ Абагурская тяговая</t>
  </si>
  <si>
    <t>ПС 35кВ Мысковская тяговая</t>
  </si>
  <si>
    <t>ПС 110 кВ Чугунаш</t>
  </si>
  <si>
    <t>ПС 110 кВ Калары</t>
  </si>
  <si>
    <t>ПС 110 кВ Алгаин</t>
  </si>
  <si>
    <t>ПС 110 кВ Тальжино</t>
  </si>
  <si>
    <t>ПС 110 кВ Междуреченская тяговая</t>
  </si>
  <si>
    <t>ПС 110 кВ Шерегешская</t>
  </si>
  <si>
    <t>ПС 110 кВ Опорная-6 (КМК)</t>
  </si>
  <si>
    <t>Кузбассэнерго-РЭС: Кашлева Л.Н., ОАО "МегаФон", ООО "ЭнергоКом", ООО "Энергоресурс", ООО Т2 Мобайл, ПАО 'ВымпелКом', ФЛ Рубанов В.Г., Тотмин Д.С., МКУ "ТУ администрации Ленинсе-Кузнецкогомуниципального округа", Попов В.В.</t>
  </si>
  <si>
    <t>Кузбассэнерго-РЭС: ПЗПО СОЮЗ, ПАО Сбербанк России, ПАО "Ростелеком", ООО Темп, ООО Промышленновские коммунальные системы, ООО МелТЭК, ООО Лаборатория дорожных технологий "Макадам", ООО Деревенька, ООО "Передовые технологии строительства", ОАО СКЭК, МБУ РКДК, МБОУ Промышленновская СОШ № 2, МБДОУ Трудовской детский сад, МАУ База отдыха "Березка", ИП Подгол Д.С., Ильиных А.А., ГБУЗ КО Промышленовская районная больница, Вакуло Л.А., УЖС Управление по жизнеобеспечению и строительству администрации Промышленновского муниципального района</t>
  </si>
  <si>
    <t>ф.5-10</t>
  </si>
  <si>
    <t>ф.2-10</t>
  </si>
  <si>
    <t>ф.8-10</t>
  </si>
  <si>
    <t>5.25</t>
  </si>
  <si>
    <t>5.26</t>
  </si>
  <si>
    <t>5.27</t>
  </si>
  <si>
    <t>5.28</t>
  </si>
  <si>
    <t>5.29</t>
  </si>
  <si>
    <t>5.30</t>
  </si>
  <si>
    <t>5.31</t>
  </si>
  <si>
    <t>6.1</t>
  </si>
  <si>
    <t>Кузбассэнерго-РЭС:</t>
  </si>
  <si>
    <t>Кузбассэнерго-РЭС: УЖС Управление по жизнеобеспечению и строительству администрации Промышленновского муниципального района, Артамонов Ю.Н., ГБУЗ КО Промышленовская районная больница, ИП Артамонова Б.Н., ИП Кметь Ф.С., ИП Русаков Н.С., КХ Бекон, МБУ РКДК, ОАО СКЭК, ООО Промышленновские коммунальные системы, ООО Сократ, ПАО "Ростелеком", Хренов А.П.</t>
  </si>
  <si>
    <t>ООО "КЭнК": ТП-288п, ТП-299п, ТП-509п, ТП-554п
Кузбассэнерго-РЭС:  ООО "Мясной ряд"</t>
  </si>
  <si>
    <t>ООО "КЭнК": ТП 565п, ТП-180
Кузбассэнерго-РЭС: АО Национальная башенная компания, ИП Глава К(Ф)Х Равжаев В.Я., ИП Данилова М.Н., ООО "Шанс", ООО Ленинская торговая база, ПАО "Ростелеком", Ф-л ПАО МРСК Сибири, ГАУЗ  "ЛКРБ", ИП Пилпани Д.А., МБДОУ Детский сад N25 Росинка, МБОУ "Чкаловская ООШ", МБУК ЦКС Л-Кузнецкого р-на, МКУ "Социально-реабилитационный центр для несовершеннолетних "Надежда", ИП Кулишова О.И., ФЛ Сосновский В.Е., Сумин В.В., ООО УК "Егозово", ООО "Велес", Комитет по управлению муниципальным имуществом администрации Ленинск-Кузнецкогомуниципального округа, МКУ "ТУ администрации Ленинсе-Кузнецкогомуниципального округа", ИП Подлипская Т.В., МРО православный Приход храма Пресвятой Богородицы в честь иконы "Иверская" г.Ленинск-Кузнецкий Кемеровской области Кемеровской Епархии Русской Православной Це, ООО "Дорожно-Строительная Передвижная Механизированная Колонна", ООО "Марс", СНТ собственников недвижимости "Текстильщик", Баркалая П.Д., ЗАО Гранула, ИП Глава К(Ф)Х Давыдович В.А., ИП Шепеленко И.Н., К(Ф)Х Кузнецовой Т.Н., ООО УК Егозово, Григорьева С.С., ООО УК "Егозово", ООО "Энергоресурс", ПАО Сбербанк России</t>
  </si>
  <si>
    <t>Кузбассэнерго-РЭС: ОАО СКЭК, ООО "ПрофСервисТрейд", ООО "ЭСКК", ПАО "Ростелеком", ПАО Сбербанк России, ФГУП РТРС, ГБУЗ КО Промышленовская районная больница, МБУ РКДК, МОБУ Титовская ООШ, ООО Промышленновские коммунальные системы, ФЛ Жихарева Н.Л., УЖС Управление по жизнеобеспечению и строительству администрации Промышленновского муниципального района, ИП Бортников О.Л., ИП Иглин С.П., ИП Сереброва С.М., УЖС Промышленновского округа</t>
  </si>
  <si>
    <t>Кузбассэнерго-РЭС: ФГУП "Почта России", Салов И.В., ПАО "Ростелеком", ООО Промышленновские коммунальные системы, ООО Окуневское молоко, ООО  Весна, ОАО СКЭК, МБУ РКДК, МБОУ Пьяновская ООШ, КХ Подкина В.М., КФХ (ИП) Долгов И.Д., ИП Черенков А.Н., ИП Салова О.В., ИП Бобракова М.Н., ГБУЗ КО Промышленовская районная больница,  УЖС Управление по жизнеобеспечению и строительству администрации Промышленновского муниципального района</t>
  </si>
  <si>
    <t>Кузбассэнерго-РЭС: ФГУП "Почта России", УЖС Промышленновского округа, ПЗПО СОЮЗ, ПАО Сбербанк России, ПАО "Ростелеком", ПАО "МегаФон", ООО Фермер, ООО Промышленновские коммунальные системы, ООО Окуневское молоко, ООО Окуневская ферма, ООО 'МСК Энерго', ОАО СКЭК, Никифоров В.В., МКОУ Окуневский детский дом "Мечта", МБУ РКДК, МБУ Межпоселенческая библиотека Промышленновского района, МБОУ Окуневская СОШ, МБДОУ Окуневский детский сад "Умка", КХ Бекон, КФ ООО 'Т2 Мобайл', ИП Миронова Т.В., ИП Мигеев С.Б., ИП Мальцев Н.М., ИП Карапетян Л.А., ИП Зиновьев Н.М., ИП Ежова Т.В., ИП ГКФХ Базанов Г.Б., ИП Болдырева В.И., Ёлгин А.Г., ГБУЗ КО Промышленовская районная больница, АО "Национальная башенная компания", УЖС Управление по жизнеобеспечению и строительству администрации Промышленновского муниципального района</t>
  </si>
  <si>
    <t>Кузбассэнерго-РЭС: ФЛ Борисов А.В., ФГУП "Почта России", Таравков Н.В., ПАО "Ростелеком", ООО Темп, ООО Промышленновские коммунальные системы, ОАО СКЭК, МБУ РКДК, МБОУ Падунская СОШ, МБДОУ Озерский детский сад, Лихтнер А.А., КФХ Григорян В.Р., ИП Пахомова Е.А., ИП Пахомова В.И., ИП Глава К(фермерского) Х Гольцман К.А., ГБУЗ КО Промышленовская районная больница, УЖС Управление по жизнеобеспечению и строительству администрации Промышленновского муниципального района</t>
  </si>
  <si>
    <t>Кузбассэнерго-РЭС: Шелестовский А.И., ФГУП РТРС, ПЗПО СОЮЗ, ООО Темп, ООО Промышленновские коммунальные системы, ОАО СКЭК, МОБУ Титовская ООШ, МБУ РКДК, МБДОУ Васьковский детский сад, КФ ООО 'Т2 Мобайл', ИП Ярова Т.И., ИП Маркосян А.С., ИП Лукина О.Н., ИП Комаров Е.В., ИП Денисенко Т.А., ГБУЗ КО Промышленовская районная больница, УЖС Управление по жизнеобеспечению и строительству администрации Промышленновского муниципального района</t>
  </si>
  <si>
    <t>Ж.Д. потребители; бытовые сторонние потребители</t>
  </si>
  <si>
    <t>РП-13 от ПС 35 кВ Октябрьская (от ПС 220 кВ Крохалёвская)</t>
  </si>
  <si>
    <t>ПС 35 кВ Октябрьская (от ПС 220 кВ Крохалёвская)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</si>
</sst>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00"/>
    <numFmt numFmtId="166" formatCode="0.0000"/>
  </numFmts>
  <fonts count="25" x14ac:knownFonts="1">
    <font>
      <sz val="10"/>
      <name val="Arial Cyr"/>
      <charset val="204"/>
    </font>
    <font>
      <sz val="10"/>
      <name val="Arial Cyr"/>
      <charset val="204"/>
    </font>
    <font>
      <sz val="10"/>
      <name val="Arial"/>
      <family val="2"/>
      <charset val="204"/>
    </font>
    <font>
      <u/>
      <sz val="10"/>
      <color theme="10"/>
      <name val="Arial Cyr"/>
      <charset val="204"/>
    </font>
    <font>
      <sz val="26"/>
      <color theme="1"/>
      <name val="Times New Roman"/>
      <family val="1"/>
      <charset val="204"/>
    </font>
    <font>
      <sz val="26"/>
      <name val="Times New Roman"/>
      <family val="1"/>
      <charset val="204"/>
    </font>
    <font>
      <u/>
      <sz val="26"/>
      <color theme="10"/>
      <name val="Times New Roman"/>
      <family val="1"/>
      <charset val="204"/>
    </font>
    <font>
      <sz val="11"/>
      <color theme="1"/>
      <name val="Times New Roman"/>
      <family val="1"/>
      <charset val="204"/>
    </font>
    <font>
      <sz val="11"/>
      <name val="Times New Roman"/>
      <family val="1"/>
      <charset val="204"/>
    </font>
    <font>
      <b/>
      <sz val="20"/>
      <color theme="1"/>
      <name val="Times New Roman"/>
      <family val="1"/>
      <charset val="204"/>
    </font>
    <font>
      <b/>
      <sz val="11"/>
      <color theme="1"/>
      <name val="Times New Roman"/>
      <family val="1"/>
      <charset val="204"/>
    </font>
    <font>
      <b/>
      <sz val="10"/>
      <color theme="1"/>
      <name val="Times New Roman"/>
      <family val="1"/>
      <charset val="204"/>
    </font>
    <font>
      <sz val="10"/>
      <name val="Times New Roman"/>
      <family val="1"/>
      <charset val="204"/>
    </font>
    <font>
      <sz val="10"/>
      <color theme="1"/>
      <name val="Times New Roman"/>
      <family val="1"/>
      <charset val="204"/>
    </font>
    <font>
      <sz val="10"/>
      <color indexed="8"/>
      <name val="Times New Roman"/>
      <family val="1"/>
      <charset val="204"/>
    </font>
    <font>
      <sz val="14"/>
      <color theme="1"/>
      <name val="Times New Roman"/>
      <family val="1"/>
      <charset val="204"/>
    </font>
    <font>
      <sz val="14"/>
      <name val="Times New Roman"/>
      <family val="1"/>
      <charset val="204"/>
    </font>
    <font>
      <b/>
      <sz val="12"/>
      <color theme="1"/>
      <name val="Times New Roman"/>
      <family val="1"/>
      <charset val="204"/>
    </font>
    <font>
      <b/>
      <sz val="12"/>
      <name val="Times New Roman"/>
      <family val="1"/>
      <charset val="204"/>
    </font>
    <font>
      <sz val="12"/>
      <color theme="1"/>
      <name val="Times New Roman"/>
      <family val="1"/>
      <charset val="204"/>
    </font>
    <font>
      <b/>
      <sz val="12"/>
      <color indexed="8"/>
      <name val="Times New Roman"/>
      <family val="1"/>
      <charset val="204"/>
    </font>
    <font>
      <sz val="12"/>
      <name val="Times New Roman"/>
      <family val="1"/>
      <charset val="204"/>
    </font>
    <font>
      <sz val="8"/>
      <color theme="1"/>
      <name val="Times New Roman"/>
      <family val="1"/>
      <charset val="204"/>
    </font>
    <font>
      <sz val="12"/>
      <color indexed="8"/>
      <name val="Times New Roman"/>
      <family val="1"/>
      <charset val="204"/>
    </font>
    <font>
      <sz val="9"/>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1" fillId="0" borderId="0"/>
  </cellStyleXfs>
  <cellXfs count="127">
    <xf numFmtId="0" fontId="0" fillId="0" borderId="0" xfId="0"/>
    <xf numFmtId="0" fontId="5"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pplyProtection="1">
      <alignment horizontal="left" vertical="center" wrapText="1"/>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wrapText="1"/>
    </xf>
    <xf numFmtId="0" fontId="5" fillId="0" borderId="0" xfId="0" applyFont="1" applyFill="1" applyAlignment="1" applyProtection="1">
      <alignment horizontal="center" vertical="center" wrapText="1"/>
    </xf>
    <xf numFmtId="0" fontId="8"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Alignment="1" applyProtection="1">
      <alignment horizontal="center" vertical="center" wrapText="1"/>
    </xf>
    <xf numFmtId="49" fontId="8" fillId="0" borderId="0" xfId="0" applyNumberFormat="1" applyFont="1" applyFill="1" applyAlignment="1" applyProtection="1">
      <alignment horizontal="left" vertical="center" wrapText="1"/>
    </xf>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8" fillId="0" borderId="0" xfId="0" applyFont="1" applyFill="1" applyAlignment="1" applyProtection="1">
      <alignment horizontal="center" vertical="center" wrapText="1"/>
    </xf>
    <xf numFmtId="0" fontId="11" fillId="0" borderId="0" xfId="0" applyFont="1" applyFill="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0" xfId="0" applyFont="1" applyFill="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center" wrapText="1"/>
    </xf>
    <xf numFmtId="49" fontId="13"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2" fontId="14" fillId="0" borderId="1" xfId="0" applyNumberFormat="1" applyFont="1" applyFill="1" applyBorder="1" applyAlignment="1" applyProtection="1">
      <alignment horizontal="center" vertical="center" wrapText="1"/>
    </xf>
    <xf numFmtId="165" fontId="13"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2" fontId="13"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2" fontId="4" fillId="0" borderId="0" xfId="0" applyNumberFormat="1" applyFont="1" applyFill="1" applyAlignment="1">
      <alignment horizontal="center" vertical="center" wrapText="1"/>
    </xf>
    <xf numFmtId="2" fontId="6" fillId="0" borderId="0" xfId="5" applyNumberFormat="1" applyFont="1" applyFill="1" applyAlignment="1" applyProtection="1">
      <alignment horizontal="center" vertical="center" wrapText="1"/>
    </xf>
    <xf numFmtId="0" fontId="4" fillId="0" borderId="0" xfId="0" applyFont="1" applyFill="1" applyAlignment="1">
      <alignment wrapText="1"/>
    </xf>
    <xf numFmtId="49" fontId="4" fillId="0" borderId="0" xfId="0" applyNumberFormat="1" applyFont="1" applyFill="1" applyAlignment="1" applyProtection="1">
      <alignment horizontal="center" vertical="center" wrapText="1"/>
    </xf>
    <xf numFmtId="2" fontId="4" fillId="0" borderId="0" xfId="0" applyNumberFormat="1" applyFont="1" applyFill="1" applyAlignment="1" applyProtection="1">
      <alignment horizontal="center" vertical="center" wrapText="1"/>
    </xf>
    <xf numFmtId="0" fontId="4" fillId="0" borderId="0" xfId="0" applyFont="1" applyFill="1" applyAlignment="1" applyProtection="1">
      <alignment wrapText="1"/>
    </xf>
    <xf numFmtId="2" fontId="4" fillId="0" borderId="0" xfId="4" applyNumberFormat="1" applyFont="1" applyFill="1" applyAlignment="1" applyProtection="1">
      <alignment horizontal="center" vertical="center" wrapText="1"/>
    </xf>
    <xf numFmtId="49" fontId="7" fillId="0" borderId="0" xfId="0" applyNumberFormat="1" applyFont="1" applyFill="1" applyAlignment="1">
      <alignment horizontal="center" vertical="center" wrapText="1"/>
    </xf>
    <xf numFmtId="2" fontId="7" fillId="0" borderId="0" xfId="0" applyNumberFormat="1" applyFont="1" applyFill="1" applyAlignment="1">
      <alignment horizontal="center" vertical="center" wrapText="1"/>
    </xf>
    <xf numFmtId="2" fontId="7" fillId="0" borderId="0" xfId="4" applyNumberFormat="1" applyFont="1" applyFill="1" applyAlignment="1" applyProtection="1">
      <alignment horizontal="center" vertical="center" wrapText="1"/>
    </xf>
    <xf numFmtId="0" fontId="7" fillId="0" borderId="0" xfId="0" applyFont="1" applyFill="1" applyAlignment="1">
      <alignment wrapText="1"/>
    </xf>
    <xf numFmtId="2" fontId="10" fillId="0" borderId="0" xfId="0" applyNumberFormat="1" applyFont="1" applyFill="1" applyAlignment="1" applyProtection="1">
      <alignment horizontal="center" vertical="center" wrapText="1"/>
    </xf>
    <xf numFmtId="49" fontId="7" fillId="0" borderId="0" xfId="0" applyNumberFormat="1" applyFont="1" applyFill="1" applyAlignment="1" applyProtection="1">
      <alignment horizontal="center" vertical="center" wrapText="1"/>
    </xf>
    <xf numFmtId="2" fontId="7" fillId="0" borderId="0" xfId="0" applyNumberFormat="1" applyFont="1" applyFill="1" applyAlignment="1" applyProtection="1">
      <alignment horizontal="center" vertical="center" wrapText="1"/>
    </xf>
    <xf numFmtId="0" fontId="17" fillId="0" borderId="0" xfId="0" applyFont="1" applyFill="1" applyAlignment="1">
      <alignment vertical="center" wrapText="1"/>
    </xf>
    <xf numFmtId="0" fontId="13" fillId="0" borderId="0" xfId="0" applyFont="1" applyFill="1" applyAlignment="1">
      <alignment horizontal="center" vertical="center" wrapText="1"/>
    </xf>
    <xf numFmtId="49" fontId="15" fillId="0" borderId="0" xfId="0" applyNumberFormat="1" applyFont="1" applyFill="1" applyAlignment="1" applyProtection="1">
      <alignment horizontal="center" vertical="center" wrapText="1"/>
    </xf>
    <xf numFmtId="49" fontId="16" fillId="0" borderId="0" xfId="0" applyNumberFormat="1" applyFont="1" applyFill="1" applyAlignment="1" applyProtection="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65" fontId="13"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2" fontId="15" fillId="0" borderId="0" xfId="0" applyNumberFormat="1" applyFont="1" applyFill="1" applyAlignment="1" applyProtection="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2" fillId="0" borderId="1" xfId="0" applyFont="1" applyFill="1" applyBorder="1" applyAlignment="1">
      <alignment horizontal="left" vertical="center" wrapText="1"/>
    </xf>
    <xf numFmtId="0" fontId="12" fillId="0" borderId="1" xfId="6" applyFont="1" applyFill="1" applyBorder="1" applyAlignment="1">
      <alignment vertical="center" wrapText="1"/>
    </xf>
    <xf numFmtId="0" fontId="12" fillId="0" borderId="1" xfId="6" applyFont="1" applyFill="1" applyBorder="1" applyAlignment="1">
      <alignment vertical="center"/>
    </xf>
    <xf numFmtId="2"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vertical="center" wrapText="1"/>
    </xf>
    <xf numFmtId="0" fontId="18" fillId="0" borderId="1" xfId="0"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2" fontId="12" fillId="0" borderId="1" xfId="6" applyNumberFormat="1" applyFont="1" applyFill="1" applyBorder="1" applyAlignment="1">
      <alignment horizontal="center" vertical="center"/>
    </xf>
    <xf numFmtId="0" fontId="12" fillId="0" borderId="1" xfId="6" applyFont="1" applyFill="1" applyBorder="1" applyAlignment="1">
      <alignment horizontal="center" vertical="center"/>
    </xf>
    <xf numFmtId="49" fontId="12" fillId="0" borderId="1" xfId="6" applyNumberFormat="1" applyFont="1" applyFill="1" applyBorder="1" applyAlignment="1">
      <alignment horizontal="center" vertical="center" wrapText="1"/>
    </xf>
    <xf numFmtId="0" fontId="12" fillId="0" borderId="1" xfId="6" applyFont="1" applyFill="1" applyBorder="1" applyAlignment="1">
      <alignment horizontal="left" vertical="center" wrapText="1"/>
    </xf>
    <xf numFmtId="0" fontId="12" fillId="0" borderId="1" xfId="6"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49" fontId="22" fillId="0" borderId="1" xfId="0" applyNumberFormat="1" applyFont="1" applyFill="1" applyBorder="1" applyAlignment="1">
      <alignment vertical="center" wrapText="1"/>
    </xf>
    <xf numFmtId="165" fontId="7" fillId="0" borderId="0" xfId="0" applyNumberFormat="1" applyFont="1" applyFill="1" applyAlignment="1">
      <alignment horizontal="center" vertical="center" wrapText="1"/>
    </xf>
    <xf numFmtId="16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12" fillId="0" borderId="1" xfId="6"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2" fontId="13" fillId="0" borderId="0" xfId="0" applyNumberFormat="1" applyFont="1" applyFill="1" applyAlignment="1">
      <alignment horizontal="center" vertical="center" wrapText="1"/>
    </xf>
    <xf numFmtId="0" fontId="21" fillId="0" borderId="6"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2" fontId="1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49" fontId="24" fillId="0" borderId="1" xfId="0" applyNumberFormat="1" applyFont="1" applyFill="1" applyBorder="1" applyAlignment="1">
      <alignment vertical="center" wrapText="1"/>
    </xf>
    <xf numFmtId="49" fontId="15" fillId="0" borderId="0" xfId="0" applyNumberFormat="1" applyFont="1" applyFill="1" applyAlignment="1" applyProtection="1">
      <alignment horizontal="left" vertical="center" wrapText="1"/>
    </xf>
    <xf numFmtId="0" fontId="13" fillId="0" borderId="1" xfId="0" applyFont="1" applyFill="1" applyBorder="1" applyAlignment="1">
      <alignment horizontal="right" vertical="center" wrapText="1"/>
    </xf>
    <xf numFmtId="165" fontId="17" fillId="0" borderId="1" xfId="0" applyNumberFormat="1" applyFont="1" applyFill="1" applyBorder="1" applyAlignment="1">
      <alignment horizontal="left" vertical="center" wrapText="1"/>
    </xf>
    <xf numFmtId="2" fontId="15" fillId="0" borderId="0" xfId="0" applyNumberFormat="1" applyFont="1" applyFill="1" applyAlignment="1" applyProtection="1">
      <alignment horizontal="left" vertical="center" wrapText="1"/>
    </xf>
    <xf numFmtId="0" fontId="17" fillId="0" borderId="1" xfId="0" applyFont="1" applyFill="1" applyBorder="1" applyAlignment="1">
      <alignment horizontal="left" vertical="center" wrapText="1"/>
    </xf>
    <xf numFmtId="0" fontId="10" fillId="0" borderId="1" xfId="0" applyFont="1" applyFill="1" applyBorder="1" applyAlignment="1">
      <alignment vertical="center" wrapText="1"/>
    </xf>
    <xf numFmtId="49" fontId="19" fillId="0" borderId="2" xfId="0" applyNumberFormat="1" applyFont="1" applyFill="1" applyBorder="1" applyAlignment="1">
      <alignment horizontal="left" vertical="center" wrapText="1"/>
    </xf>
    <xf numFmtId="2" fontId="13" fillId="0" borderId="4" xfId="0" applyNumberFormat="1" applyFont="1" applyFill="1" applyBorder="1" applyAlignment="1">
      <alignment horizontal="center" vertical="center" wrapText="1"/>
    </xf>
    <xf numFmtId="2" fontId="13" fillId="0" borderId="6"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2" fontId="9" fillId="0" borderId="0" xfId="0" applyNumberFormat="1" applyFont="1" applyFill="1" applyAlignment="1" applyProtection="1">
      <alignment horizontal="center" vertical="center" wrapText="1"/>
    </xf>
    <xf numFmtId="0" fontId="9" fillId="0" borderId="0" xfId="0" applyFont="1" applyFill="1" applyAlignment="1" applyProtection="1">
      <alignment horizontal="center" vertical="center" wrapText="1"/>
    </xf>
    <xf numFmtId="2" fontId="10" fillId="0" borderId="3"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2" fontId="17" fillId="0" borderId="1" xfId="0" applyNumberFormat="1" applyFont="1" applyFill="1" applyBorder="1" applyAlignment="1" applyProtection="1">
      <alignment horizontal="center" vertical="center" wrapText="1"/>
    </xf>
    <xf numFmtId="2" fontId="18"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49" fontId="13" fillId="0" borderId="6" xfId="0" applyNumberFormat="1"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2" fontId="13" fillId="0" borderId="5" xfId="0" applyNumberFormat="1" applyFont="1" applyFill="1" applyBorder="1" applyAlignment="1">
      <alignment horizontal="center" vertical="center" wrapText="1"/>
    </xf>
    <xf numFmtId="165" fontId="20" fillId="0" borderId="1" xfId="0" applyNumberFormat="1" applyFont="1" applyFill="1" applyBorder="1" applyAlignment="1">
      <alignment horizontal="left" vertical="center" wrapText="1"/>
    </xf>
  </cellXfs>
  <cellStyles count="7">
    <cellStyle name="Гиперссылка" xfId="5" builtinId="8"/>
    <cellStyle name="Обычный" xfId="0" builtinId="0"/>
    <cellStyle name="Обычный 2" xfId="1"/>
    <cellStyle name="Обычный 3" xfId="2"/>
    <cellStyle name="Обычный_ЕЭТ ГВО 2013_2014 2" xfId="6"/>
    <cellStyle name="Финансовый" xfId="4" builtinId="3"/>
    <cellStyle name="Финансовый 2" xfId="3"/>
  </cellStyles>
  <dxfs count="1">
    <dxf>
      <font>
        <color rgb="FF9C0006"/>
      </font>
      <fill>
        <patternFill>
          <bgColor rgb="FFFFC7CE"/>
        </patternFill>
      </fill>
    </dxf>
  </dxfs>
  <tableStyles count="0" defaultTableStyle="TableStyleMedium2" defaultPivotStyle="PivotStyleLight16"/>
  <colors>
    <mruColors>
      <color rgb="FFE6B8B7"/>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xdr:rowOff>
    </xdr:from>
    <xdr:to>
      <xdr:col>1</xdr:col>
      <xdr:colOff>3363687</xdr:colOff>
      <xdr:row>5</xdr:row>
      <xdr:rowOff>0</xdr:rowOff>
    </xdr:to>
    <xdr:sp macro="" textlink="">
      <xdr:nvSpPr>
        <xdr:cNvPr id="2" name="Text Box 43"/>
        <xdr:cNvSpPr txBox="1">
          <a:spLocks noChangeArrowheads="1"/>
        </xdr:cNvSpPr>
      </xdr:nvSpPr>
      <xdr:spPr bwMode="auto">
        <a:xfrm>
          <a:off x="133350" y="1"/>
          <a:ext cx="3715246" cy="247996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СОГЛАСОВАНО:                                         </a:t>
          </a: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Первый заместитель Губернатора Кузбасса</a:t>
          </a: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   </a:t>
          </a: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___________________ В.Н. Телегин</a:t>
          </a: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«____»_________________ 2021 г.</a:t>
          </a:r>
        </a:p>
        <a:p>
          <a:pPr algn="l" rtl="0">
            <a:defRPr sz="1000"/>
          </a:pPr>
          <a:endParaRPr lang="ru-RU" sz="1200" b="0" i="0" strike="noStrike">
            <a:solidFill>
              <a:srgbClr val="000000"/>
            </a:solidFill>
            <a:latin typeface="Arial Cyr"/>
          </a:endParaRPr>
        </a:p>
      </xdr:txBody>
    </xdr:sp>
    <xdr:clientData/>
  </xdr:twoCellAnchor>
  <xdr:twoCellAnchor>
    <xdr:from>
      <xdr:col>2</xdr:col>
      <xdr:colOff>2151529</xdr:colOff>
      <xdr:row>0</xdr:row>
      <xdr:rowOff>1</xdr:rowOff>
    </xdr:from>
    <xdr:to>
      <xdr:col>5</xdr:col>
      <xdr:colOff>381001</xdr:colOff>
      <xdr:row>5</xdr:row>
      <xdr:rowOff>69273</xdr:rowOff>
    </xdr:to>
    <xdr:sp macro="" textlink="">
      <xdr:nvSpPr>
        <xdr:cNvPr id="3" name="Text Box 3"/>
        <xdr:cNvSpPr txBox="1">
          <a:spLocks noChangeArrowheads="1"/>
        </xdr:cNvSpPr>
      </xdr:nvSpPr>
      <xdr:spPr bwMode="auto">
        <a:xfrm>
          <a:off x="6460293" y="1"/>
          <a:ext cx="3923690" cy="2147454"/>
        </a:xfrm>
        <a:prstGeom prst="rect">
          <a:avLst/>
        </a:prstGeom>
        <a:solidFill>
          <a:sysClr val="window" lastClr="FFFFFF"/>
        </a:solidFill>
        <a:ln w="9525">
          <a:noFill/>
          <a:miter lim="800000"/>
          <a:headEnd/>
          <a:tailEnd/>
        </a:ln>
      </xdr:spPr>
      <xdr:txBody>
        <a:bodyPr vertOverflow="clip" wrap="square" lIns="36576" tIns="22860" rIns="0" bIns="0" anchor="t" upright="1"/>
        <a:lstStyle/>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СОГЛАСОВАНО:                                         </a:t>
          </a: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Директор Филиала АО «СО ЕЭС» </a:t>
          </a: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Кемеровское</a:t>
          </a:r>
          <a:r>
            <a:rPr lang="ru-RU" sz="1600" b="0" i="0" strike="noStrike" baseline="0">
              <a:solidFill>
                <a:srgbClr val="000000"/>
              </a:solidFill>
              <a:latin typeface="Times New Roman" panose="02020603050405020304" pitchFamily="18" charset="0"/>
              <a:ea typeface="Tahoma" panose="020B0604030504040204" pitchFamily="34" charset="0"/>
              <a:cs typeface="Times New Roman" panose="02020603050405020304" pitchFamily="18" charset="0"/>
            </a:rPr>
            <a:t> РДУ</a:t>
          </a: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_______________________ </a:t>
          </a:r>
          <a:r>
            <a:rPr lang="ru-RU" sz="1600" b="0" i="0" strike="noStrike" baseline="0">
              <a:solidFill>
                <a:srgbClr val="000000"/>
              </a:solidFill>
              <a:latin typeface="Times New Roman" panose="02020603050405020304" pitchFamily="18" charset="0"/>
              <a:ea typeface="Tahoma" panose="020B0604030504040204" pitchFamily="34" charset="0"/>
              <a:cs typeface="Times New Roman" panose="02020603050405020304" pitchFamily="18" charset="0"/>
            </a:rPr>
            <a:t>П.В. Якис</a:t>
          </a:r>
          <a:endParaRPr lang="en-US" sz="1600" b="0" i="0" strike="noStrike" baseline="0">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baseline="0">
              <a:solidFill>
                <a:srgbClr val="000000"/>
              </a:solidFill>
              <a:latin typeface="Times New Roman" panose="02020603050405020304" pitchFamily="18" charset="0"/>
              <a:ea typeface="Tahoma" panose="020B0604030504040204" pitchFamily="34" charset="0"/>
              <a:cs typeface="Times New Roman" panose="02020603050405020304" pitchFamily="18" charset="0"/>
            </a:rPr>
            <a:t>     </a:t>
          </a: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«____»___________________ 2021 г.</a:t>
          </a:r>
        </a:p>
        <a:p>
          <a:pPr algn="l" rtl="0">
            <a:defRPr sz="1000"/>
          </a:pPr>
          <a:endParaRPr lang="ru-RU" sz="1200" b="0" i="0" strike="noStrike">
            <a:solidFill>
              <a:srgbClr val="000000"/>
            </a:solidFill>
            <a:latin typeface="Arial Cyr"/>
          </a:endParaRPr>
        </a:p>
      </xdr:txBody>
    </xdr:sp>
    <xdr:clientData/>
  </xdr:twoCellAnchor>
  <xdr:twoCellAnchor>
    <xdr:from>
      <xdr:col>9</xdr:col>
      <xdr:colOff>179295</xdr:colOff>
      <xdr:row>0</xdr:row>
      <xdr:rowOff>0</xdr:rowOff>
    </xdr:from>
    <xdr:to>
      <xdr:col>15</xdr:col>
      <xdr:colOff>418542</xdr:colOff>
      <xdr:row>6</xdr:row>
      <xdr:rowOff>290945</xdr:rowOff>
    </xdr:to>
    <xdr:sp macro="" textlink="">
      <xdr:nvSpPr>
        <xdr:cNvPr id="4" name="Text Box 2"/>
        <xdr:cNvSpPr txBox="1">
          <a:spLocks noChangeArrowheads="1"/>
        </xdr:cNvSpPr>
      </xdr:nvSpPr>
      <xdr:spPr bwMode="auto">
        <a:xfrm>
          <a:off x="13161004" y="0"/>
          <a:ext cx="3869138" cy="254923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УТВЕРЖДАЮ:</a:t>
          </a: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Заместитель генерального директора - директор филиала ПАО </a:t>
          </a:r>
          <a:r>
            <a:rPr lang="ru-RU" sz="1600" b="0" i="0">
              <a:effectLst/>
              <a:latin typeface="+mn-lt"/>
              <a:ea typeface="+mn-ea"/>
              <a:cs typeface="+mn-cs"/>
            </a:rPr>
            <a:t>«</a:t>
          </a: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Россети Сибирь</a:t>
          </a:r>
          <a:r>
            <a:rPr lang="ru-RU" sz="1600" b="0" i="0">
              <a:effectLst/>
              <a:latin typeface="+mn-lt"/>
              <a:ea typeface="+mn-ea"/>
              <a:cs typeface="+mn-cs"/>
            </a:rPr>
            <a:t>»</a:t>
          </a: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 - «Кузбассэнерго-РЭС»</a:t>
          </a: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 И.П. Клейменов</a:t>
          </a:r>
          <a:endParaRPr lang="en-US"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endPar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endParaRPr>
        </a:p>
        <a:p>
          <a:pPr algn="l" rtl="0">
            <a:defRPr sz="1000"/>
          </a:pP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«____»__________________</a:t>
          </a:r>
          <a:r>
            <a:rPr lang="en-US"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 </a:t>
          </a:r>
          <a:r>
            <a:rPr lang="ru-RU" sz="1600" b="0" i="0" strike="noStrike">
              <a:solidFill>
                <a:srgbClr val="000000"/>
              </a:solidFill>
              <a:latin typeface="Times New Roman" panose="02020603050405020304" pitchFamily="18" charset="0"/>
              <a:ea typeface="Tahoma" panose="020B0604030504040204" pitchFamily="34" charset="0"/>
              <a:cs typeface="Times New Roman" panose="02020603050405020304" pitchFamily="18" charset="0"/>
            </a:rPr>
            <a:t>2021 г.</a:t>
          </a:r>
        </a:p>
        <a:p>
          <a:pPr algn="l" rtl="0">
            <a:defRPr sz="1000"/>
          </a:pPr>
          <a:endParaRPr lang="ru-RU" sz="1200" b="0" i="0" strike="noStrike">
            <a:solidFill>
              <a:srgbClr val="000000"/>
            </a:solidFill>
            <a:latin typeface="Arial Cy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045"/>
  <sheetViews>
    <sheetView tabSelected="1" showWhiteSpace="0" view="pageBreakPreview" zoomScale="87" zoomScaleNormal="100" zoomScaleSheetLayoutView="87" workbookViewId="0">
      <selection activeCell="AW383" sqref="AV94:AW383"/>
    </sheetView>
  </sheetViews>
  <sheetFormatPr defaultColWidth="9.140625" defaultRowHeight="15" x14ac:dyDescent="0.2"/>
  <cols>
    <col min="1" max="1" width="7.140625" style="41" customWidth="1"/>
    <col min="2" max="2" width="55.7109375" style="9" customWidth="1"/>
    <col min="3" max="3" width="40" style="10" customWidth="1"/>
    <col min="4" max="4" width="24.28515625" style="11" customWidth="1"/>
    <col min="5" max="5" width="19" style="11" customWidth="1"/>
    <col min="6" max="6" width="17.42578125" style="12" customWidth="1"/>
    <col min="7" max="12" width="8.7109375" style="42" customWidth="1"/>
    <col min="13" max="13" width="9.42578125" style="42" customWidth="1"/>
    <col min="14" max="16" width="8.7109375" style="42" customWidth="1"/>
    <col min="17" max="17" width="40.7109375" style="11" customWidth="1"/>
    <col min="18" max="18" width="42.140625" style="11" customWidth="1"/>
    <col min="19" max="16384" width="9.140625" style="10"/>
  </cols>
  <sheetData>
    <row r="1" spans="1:18" s="36" customFormat="1" ht="33" x14ac:dyDescent="0.45">
      <c r="A1" s="33"/>
      <c r="B1" s="1"/>
      <c r="C1" s="2"/>
      <c r="D1" s="3"/>
      <c r="E1" s="3"/>
      <c r="F1" s="4"/>
      <c r="G1" s="34"/>
      <c r="H1" s="34"/>
      <c r="I1" s="34"/>
      <c r="J1" s="34"/>
      <c r="K1" s="34"/>
      <c r="L1" s="34"/>
      <c r="M1" s="34"/>
      <c r="N1" s="34"/>
      <c r="O1" s="35"/>
      <c r="P1" s="34"/>
      <c r="Q1" s="3"/>
      <c r="R1" s="3"/>
    </row>
    <row r="2" spans="1:18" s="39" customFormat="1" ht="33" x14ac:dyDescent="0.45">
      <c r="A2" s="37"/>
      <c r="B2" s="5"/>
      <c r="C2" s="6"/>
      <c r="D2" s="7"/>
      <c r="E2" s="7"/>
      <c r="F2" s="8"/>
      <c r="G2" s="38"/>
      <c r="H2" s="38"/>
      <c r="I2" s="38"/>
      <c r="J2" s="38"/>
      <c r="K2" s="38"/>
      <c r="L2" s="38"/>
      <c r="M2" s="38"/>
      <c r="N2" s="38"/>
      <c r="O2" s="40"/>
      <c r="P2" s="38"/>
      <c r="Q2" s="38"/>
      <c r="R2" s="7"/>
    </row>
    <row r="3" spans="1:18" s="39" customFormat="1" ht="33" x14ac:dyDescent="0.45">
      <c r="A3" s="37"/>
      <c r="B3" s="5"/>
      <c r="C3" s="6"/>
      <c r="D3" s="7"/>
      <c r="E3" s="7"/>
      <c r="F3" s="8"/>
      <c r="G3" s="38"/>
      <c r="H3" s="38"/>
      <c r="I3" s="38"/>
      <c r="J3" s="38"/>
      <c r="K3" s="38"/>
      <c r="L3" s="38"/>
      <c r="M3" s="38"/>
      <c r="N3" s="38"/>
      <c r="O3" s="35"/>
      <c r="P3" s="38"/>
      <c r="Q3" s="38"/>
      <c r="R3" s="7"/>
    </row>
    <row r="4" spans="1:18" s="39" customFormat="1" ht="33" x14ac:dyDescent="0.45">
      <c r="A4" s="37"/>
      <c r="B4" s="5"/>
      <c r="C4" s="6"/>
      <c r="D4" s="7"/>
      <c r="E4" s="7"/>
      <c r="F4" s="8"/>
      <c r="G4" s="38"/>
      <c r="H4" s="38"/>
      <c r="I4" s="38"/>
      <c r="J4" s="38"/>
      <c r="K4" s="38"/>
      <c r="L4" s="38"/>
      <c r="M4" s="38"/>
      <c r="N4" s="38"/>
      <c r="O4" s="40"/>
      <c r="P4" s="38"/>
      <c r="Q4" s="38"/>
      <c r="R4" s="7"/>
    </row>
    <row r="5" spans="1:18" s="39" customFormat="1" ht="33" x14ac:dyDescent="0.45">
      <c r="A5" s="37"/>
      <c r="B5" s="5"/>
      <c r="C5" s="6"/>
      <c r="D5" s="7"/>
      <c r="E5" s="7"/>
      <c r="F5" s="8"/>
      <c r="G5" s="38"/>
      <c r="H5" s="38"/>
      <c r="I5" s="38"/>
      <c r="J5" s="38"/>
      <c r="K5" s="38"/>
      <c r="L5" s="38"/>
      <c r="M5" s="38"/>
      <c r="N5" s="38"/>
      <c r="O5" s="35"/>
      <c r="P5" s="38"/>
      <c r="Q5" s="38"/>
      <c r="R5" s="7"/>
    </row>
    <row r="6" spans="1:18" s="44" customFormat="1" x14ac:dyDescent="0.25">
      <c r="A6" s="41"/>
      <c r="B6" s="9"/>
      <c r="C6" s="10"/>
      <c r="D6" s="11"/>
      <c r="E6" s="11"/>
      <c r="F6" s="12"/>
      <c r="G6" s="42"/>
      <c r="H6" s="42"/>
      <c r="I6" s="42"/>
      <c r="J6" s="42"/>
      <c r="K6" s="42"/>
      <c r="L6" s="42"/>
      <c r="M6" s="42"/>
      <c r="N6" s="42"/>
      <c r="O6" s="43"/>
      <c r="P6" s="42"/>
      <c r="Q6" s="11"/>
      <c r="R6" s="11"/>
    </row>
    <row r="7" spans="1:18" s="44" customFormat="1" ht="25.5" x14ac:dyDescent="0.25">
      <c r="A7" s="110" t="s">
        <v>0</v>
      </c>
      <c r="B7" s="110"/>
      <c r="C7" s="110"/>
      <c r="D7" s="110"/>
      <c r="E7" s="110"/>
      <c r="F7" s="110"/>
      <c r="G7" s="110"/>
      <c r="H7" s="110"/>
      <c r="I7" s="110"/>
      <c r="J7" s="110"/>
      <c r="K7" s="110"/>
      <c r="L7" s="110"/>
      <c r="M7" s="110"/>
      <c r="N7" s="110"/>
      <c r="O7" s="110"/>
      <c r="P7" s="110"/>
      <c r="Q7" s="45"/>
      <c r="R7" s="11"/>
    </row>
    <row r="8" spans="1:18" ht="25.5" x14ac:dyDescent="0.2">
      <c r="A8" s="111" t="s">
        <v>1121</v>
      </c>
      <c r="B8" s="111"/>
      <c r="C8" s="111"/>
      <c r="D8" s="111"/>
      <c r="E8" s="111"/>
      <c r="F8" s="111"/>
      <c r="G8" s="111"/>
      <c r="H8" s="111"/>
      <c r="I8" s="111"/>
      <c r="J8" s="111"/>
      <c r="K8" s="111"/>
      <c r="L8" s="111"/>
      <c r="M8" s="111"/>
      <c r="N8" s="111"/>
      <c r="O8" s="111"/>
      <c r="P8" s="111"/>
      <c r="Q8" s="13"/>
    </row>
    <row r="9" spans="1:18" ht="25.5" x14ac:dyDescent="0.2">
      <c r="A9" s="111" t="s">
        <v>1117</v>
      </c>
      <c r="B9" s="111"/>
      <c r="C9" s="111"/>
      <c r="D9" s="111"/>
      <c r="E9" s="111"/>
      <c r="F9" s="111"/>
      <c r="G9" s="111"/>
      <c r="H9" s="111"/>
      <c r="I9" s="111"/>
      <c r="J9" s="111"/>
      <c r="K9" s="111"/>
      <c r="L9" s="111"/>
      <c r="M9" s="111"/>
      <c r="N9" s="111"/>
      <c r="O9" s="111"/>
      <c r="P9" s="111"/>
      <c r="Q9" s="13"/>
    </row>
    <row r="10" spans="1:18" x14ac:dyDescent="0.2">
      <c r="A10" s="46"/>
      <c r="B10" s="14"/>
      <c r="C10" s="15"/>
      <c r="D10" s="16"/>
      <c r="E10" s="16"/>
      <c r="F10" s="17"/>
      <c r="G10" s="47"/>
      <c r="H10" s="47"/>
      <c r="I10" s="112"/>
      <c r="J10" s="112"/>
      <c r="K10" s="112"/>
      <c r="L10" s="45"/>
      <c r="M10" s="47"/>
      <c r="N10" s="47"/>
      <c r="O10" s="47"/>
      <c r="P10" s="47"/>
      <c r="Q10" s="16"/>
    </row>
    <row r="11" spans="1:18" s="48" customFormat="1" ht="24" customHeight="1" x14ac:dyDescent="0.2">
      <c r="A11" s="113" t="s">
        <v>1</v>
      </c>
      <c r="B11" s="116" t="s">
        <v>26</v>
      </c>
      <c r="C11" s="114" t="s">
        <v>2</v>
      </c>
      <c r="D11" s="114" t="s">
        <v>17</v>
      </c>
      <c r="E11" s="114" t="s">
        <v>20</v>
      </c>
      <c r="F11" s="117" t="s">
        <v>21</v>
      </c>
      <c r="G11" s="115" t="s">
        <v>3</v>
      </c>
      <c r="H11" s="115"/>
      <c r="I11" s="115"/>
      <c r="J11" s="115"/>
      <c r="K11" s="115"/>
      <c r="L11" s="115"/>
      <c r="M11" s="115"/>
      <c r="N11" s="115"/>
      <c r="O11" s="115"/>
      <c r="P11" s="115"/>
      <c r="Q11" s="114" t="s">
        <v>22</v>
      </c>
      <c r="R11" s="114" t="s">
        <v>4</v>
      </c>
    </row>
    <row r="12" spans="1:18" s="48" customFormat="1" ht="24" customHeight="1" x14ac:dyDescent="0.2">
      <c r="A12" s="113"/>
      <c r="B12" s="117"/>
      <c r="C12" s="114"/>
      <c r="D12" s="114"/>
      <c r="E12" s="114"/>
      <c r="F12" s="117"/>
      <c r="G12" s="97" t="s">
        <v>5</v>
      </c>
      <c r="H12" s="97" t="s">
        <v>6</v>
      </c>
      <c r="I12" s="97" t="s">
        <v>7</v>
      </c>
      <c r="J12" s="97" t="s">
        <v>8</v>
      </c>
      <c r="K12" s="97" t="s">
        <v>9</v>
      </c>
      <c r="L12" s="97" t="s">
        <v>10</v>
      </c>
      <c r="M12" s="97" t="s">
        <v>11</v>
      </c>
      <c r="N12" s="97" t="s">
        <v>12</v>
      </c>
      <c r="O12" s="97" t="s">
        <v>13</v>
      </c>
      <c r="P12" s="97" t="s">
        <v>14</v>
      </c>
      <c r="Q12" s="114"/>
      <c r="R12" s="114"/>
    </row>
    <row r="13" spans="1:18" s="18" customFormat="1" ht="45.75" hidden="1" customHeight="1" x14ac:dyDescent="0.2">
      <c r="A13" s="90">
        <v>1</v>
      </c>
      <c r="B13" s="124" t="s">
        <v>1123</v>
      </c>
      <c r="C13" s="124"/>
      <c r="D13" s="124"/>
      <c r="E13" s="124"/>
      <c r="F13" s="124"/>
      <c r="G13" s="124"/>
      <c r="H13" s="124"/>
      <c r="I13" s="124"/>
      <c r="J13" s="124"/>
      <c r="K13" s="124"/>
      <c r="L13" s="124"/>
      <c r="M13" s="124"/>
      <c r="N13" s="124"/>
      <c r="O13" s="124"/>
      <c r="P13" s="124"/>
      <c r="Q13" s="91"/>
      <c r="R13" s="91"/>
    </row>
    <row r="14" spans="1:18" s="21" customFormat="1" ht="12.75" hidden="1" x14ac:dyDescent="0.2">
      <c r="A14" s="82" t="s">
        <v>217</v>
      </c>
      <c r="B14" s="24" t="s">
        <v>1140</v>
      </c>
      <c r="C14" s="24" t="s">
        <v>83</v>
      </c>
      <c r="D14" s="66" t="s">
        <v>84</v>
      </c>
      <c r="E14" s="66" t="s">
        <v>64</v>
      </c>
      <c r="F14" s="64" t="s">
        <v>28</v>
      </c>
      <c r="G14" s="85">
        <v>0.68</v>
      </c>
      <c r="H14" s="85">
        <v>0.68</v>
      </c>
      <c r="I14" s="85">
        <v>0.68</v>
      </c>
      <c r="J14" s="85">
        <v>0.68</v>
      </c>
      <c r="K14" s="85">
        <v>0.68</v>
      </c>
      <c r="L14" s="85">
        <v>0.68</v>
      </c>
      <c r="M14" s="85">
        <v>0.68</v>
      </c>
      <c r="N14" s="85">
        <v>0.68</v>
      </c>
      <c r="O14" s="85">
        <v>0.68</v>
      </c>
      <c r="P14" s="85">
        <v>0.68</v>
      </c>
      <c r="Q14" s="66" t="s">
        <v>61</v>
      </c>
      <c r="R14" s="66" t="s">
        <v>1140</v>
      </c>
    </row>
    <row r="15" spans="1:18" s="21" customFormat="1" ht="12.75" hidden="1" x14ac:dyDescent="0.2">
      <c r="A15" s="82" t="s">
        <v>218</v>
      </c>
      <c r="B15" s="24" t="s">
        <v>1140</v>
      </c>
      <c r="C15" s="24" t="s">
        <v>83</v>
      </c>
      <c r="D15" s="66" t="s">
        <v>85</v>
      </c>
      <c r="E15" s="66" t="s">
        <v>64</v>
      </c>
      <c r="F15" s="64" t="s">
        <v>28</v>
      </c>
      <c r="G15" s="88">
        <v>1E-4</v>
      </c>
      <c r="H15" s="88">
        <v>1E-4</v>
      </c>
      <c r="I15" s="88">
        <v>1E-4</v>
      </c>
      <c r="J15" s="88">
        <v>1E-4</v>
      </c>
      <c r="K15" s="88">
        <v>1E-4</v>
      </c>
      <c r="L15" s="88">
        <v>1E-4</v>
      </c>
      <c r="M15" s="88">
        <v>1E-4</v>
      </c>
      <c r="N15" s="88">
        <v>1E-4</v>
      </c>
      <c r="O15" s="88">
        <v>1E-4</v>
      </c>
      <c r="P15" s="88">
        <v>1E-4</v>
      </c>
      <c r="Q15" s="66" t="s">
        <v>61</v>
      </c>
      <c r="R15" s="66" t="s">
        <v>1140</v>
      </c>
    </row>
    <row r="16" spans="1:18" s="21" customFormat="1" ht="25.5" hidden="1" x14ac:dyDescent="0.2">
      <c r="A16" s="82" t="s">
        <v>219</v>
      </c>
      <c r="B16" s="24" t="s">
        <v>1204</v>
      </c>
      <c r="C16" s="24" t="s">
        <v>797</v>
      </c>
      <c r="D16" s="66" t="s">
        <v>1203</v>
      </c>
      <c r="E16" s="66" t="s">
        <v>33</v>
      </c>
      <c r="F16" s="64" t="s">
        <v>31</v>
      </c>
      <c r="G16" s="85"/>
      <c r="H16" s="85"/>
      <c r="I16" s="85"/>
      <c r="J16" s="85"/>
      <c r="K16" s="85"/>
      <c r="L16" s="85"/>
      <c r="M16" s="85"/>
      <c r="N16" s="85"/>
      <c r="O16" s="85"/>
      <c r="P16" s="85">
        <v>1.34</v>
      </c>
      <c r="Q16" s="66" t="s">
        <v>61</v>
      </c>
      <c r="R16" s="66" t="s">
        <v>46</v>
      </c>
    </row>
    <row r="17" spans="1:18" s="21" customFormat="1" ht="12.75" x14ac:dyDescent="0.2">
      <c r="A17" s="82" t="s">
        <v>220</v>
      </c>
      <c r="B17" s="61" t="s">
        <v>582</v>
      </c>
      <c r="C17" s="61" t="s">
        <v>796</v>
      </c>
      <c r="D17" s="84" t="s">
        <v>1292</v>
      </c>
      <c r="E17" s="84" t="s">
        <v>33</v>
      </c>
      <c r="F17" s="81" t="s">
        <v>31</v>
      </c>
      <c r="G17" s="92">
        <v>0.18</v>
      </c>
      <c r="H17" s="92">
        <v>0.18</v>
      </c>
      <c r="I17" s="92">
        <v>0.18</v>
      </c>
      <c r="J17" s="92">
        <v>0.18</v>
      </c>
      <c r="K17" s="92">
        <v>0.18</v>
      </c>
      <c r="L17" s="92">
        <v>0.18</v>
      </c>
      <c r="M17" s="92">
        <v>0.18</v>
      </c>
      <c r="N17" s="92">
        <v>0.18</v>
      </c>
      <c r="O17" s="92">
        <v>0.18</v>
      </c>
      <c r="P17" s="92">
        <v>0.18</v>
      </c>
      <c r="Q17" s="66" t="s">
        <v>61</v>
      </c>
      <c r="R17" s="66" t="s">
        <v>582</v>
      </c>
    </row>
    <row r="18" spans="1:18" s="21" customFormat="1" ht="12.75" x14ac:dyDescent="0.2">
      <c r="A18" s="82" t="s">
        <v>221</v>
      </c>
      <c r="B18" s="61" t="s">
        <v>582</v>
      </c>
      <c r="C18" s="61" t="s">
        <v>796</v>
      </c>
      <c r="D18" s="84" t="s">
        <v>1293</v>
      </c>
      <c r="E18" s="84" t="s">
        <v>33</v>
      </c>
      <c r="F18" s="81" t="s">
        <v>31</v>
      </c>
      <c r="G18" s="92">
        <v>0.01</v>
      </c>
      <c r="H18" s="92">
        <v>0.01</v>
      </c>
      <c r="I18" s="92">
        <v>0.01</v>
      </c>
      <c r="J18" s="92">
        <v>0.01</v>
      </c>
      <c r="K18" s="92">
        <v>0.01</v>
      </c>
      <c r="L18" s="92">
        <v>0.01</v>
      </c>
      <c r="M18" s="92">
        <v>0.01</v>
      </c>
      <c r="N18" s="92">
        <v>0.01</v>
      </c>
      <c r="O18" s="92">
        <v>0.01</v>
      </c>
      <c r="P18" s="92">
        <v>0.01</v>
      </c>
      <c r="Q18" s="66" t="s">
        <v>61</v>
      </c>
      <c r="R18" s="66" t="s">
        <v>582</v>
      </c>
    </row>
    <row r="19" spans="1:18" s="21" customFormat="1" ht="12.75" x14ac:dyDescent="0.2">
      <c r="A19" s="82" t="s">
        <v>222</v>
      </c>
      <c r="B19" s="61" t="s">
        <v>582</v>
      </c>
      <c r="C19" s="61" t="s">
        <v>796</v>
      </c>
      <c r="D19" s="84" t="s">
        <v>1294</v>
      </c>
      <c r="E19" s="84" t="s">
        <v>33</v>
      </c>
      <c r="F19" s="81" t="s">
        <v>31</v>
      </c>
      <c r="G19" s="92">
        <v>0.46</v>
      </c>
      <c r="H19" s="92">
        <v>0.46</v>
      </c>
      <c r="I19" s="92">
        <v>0.46</v>
      </c>
      <c r="J19" s="92">
        <v>0.46</v>
      </c>
      <c r="K19" s="92">
        <v>0.46</v>
      </c>
      <c r="L19" s="92">
        <v>0.46</v>
      </c>
      <c r="M19" s="92">
        <v>0.46</v>
      </c>
      <c r="N19" s="92">
        <v>0.46</v>
      </c>
      <c r="O19" s="92">
        <v>0.46</v>
      </c>
      <c r="P19" s="92">
        <v>0.46</v>
      </c>
      <c r="Q19" s="66" t="s">
        <v>61</v>
      </c>
      <c r="R19" s="66" t="s">
        <v>582</v>
      </c>
    </row>
    <row r="20" spans="1:18" s="21" customFormat="1" ht="12.75" x14ac:dyDescent="0.2">
      <c r="A20" s="82" t="s">
        <v>223</v>
      </c>
      <c r="B20" s="61" t="s">
        <v>582</v>
      </c>
      <c r="C20" s="61" t="s">
        <v>796</v>
      </c>
      <c r="D20" s="84" t="s">
        <v>1295</v>
      </c>
      <c r="E20" s="84" t="s">
        <v>33</v>
      </c>
      <c r="F20" s="81" t="s">
        <v>31</v>
      </c>
      <c r="G20" s="88">
        <v>1E-4</v>
      </c>
      <c r="H20" s="88">
        <v>1E-4</v>
      </c>
      <c r="I20" s="88">
        <v>1E-4</v>
      </c>
      <c r="J20" s="88">
        <v>1E-4</v>
      </c>
      <c r="K20" s="88">
        <v>1E-4</v>
      </c>
      <c r="L20" s="88">
        <v>1E-4</v>
      </c>
      <c r="M20" s="88">
        <v>1E-4</v>
      </c>
      <c r="N20" s="88">
        <v>1E-4</v>
      </c>
      <c r="O20" s="88">
        <v>1E-4</v>
      </c>
      <c r="P20" s="88">
        <v>1E-4</v>
      </c>
      <c r="Q20" s="66" t="s">
        <v>61</v>
      </c>
      <c r="R20" s="66" t="s">
        <v>582</v>
      </c>
    </row>
    <row r="21" spans="1:18" s="21" customFormat="1" ht="51" hidden="1" x14ac:dyDescent="0.2">
      <c r="A21" s="82" t="s">
        <v>224</v>
      </c>
      <c r="B21" s="61" t="s">
        <v>1445</v>
      </c>
      <c r="C21" s="61" t="s">
        <v>385</v>
      </c>
      <c r="D21" s="84" t="s">
        <v>387</v>
      </c>
      <c r="E21" s="66" t="s">
        <v>64</v>
      </c>
      <c r="F21" s="64" t="s">
        <v>28</v>
      </c>
      <c r="G21" s="80"/>
      <c r="H21" s="80">
        <v>0.12</v>
      </c>
      <c r="I21" s="80">
        <v>0.12</v>
      </c>
      <c r="J21" s="80">
        <v>0.12</v>
      </c>
      <c r="K21" s="80">
        <v>0.12</v>
      </c>
      <c r="L21" s="80">
        <v>0.12</v>
      </c>
      <c r="M21" s="80">
        <v>0.12</v>
      </c>
      <c r="N21" s="80">
        <v>0.12</v>
      </c>
      <c r="O21" s="80">
        <v>0.12</v>
      </c>
      <c r="P21" s="80">
        <v>0.12</v>
      </c>
      <c r="Q21" s="84" t="s">
        <v>61</v>
      </c>
      <c r="R21" s="66" t="s">
        <v>391</v>
      </c>
    </row>
    <row r="22" spans="1:18" s="21" customFormat="1" ht="38.25" hidden="1" x14ac:dyDescent="0.2">
      <c r="A22" s="82" t="s">
        <v>225</v>
      </c>
      <c r="B22" s="83" t="s">
        <v>1446</v>
      </c>
      <c r="C22" s="61" t="s">
        <v>385</v>
      </c>
      <c r="D22" s="84" t="s">
        <v>388</v>
      </c>
      <c r="E22" s="66" t="s">
        <v>64</v>
      </c>
      <c r="F22" s="64" t="s">
        <v>28</v>
      </c>
      <c r="G22" s="80"/>
      <c r="H22" s="80"/>
      <c r="I22" s="80">
        <v>0.16</v>
      </c>
      <c r="J22" s="80">
        <v>0.16</v>
      </c>
      <c r="K22" s="80">
        <v>0.16</v>
      </c>
      <c r="L22" s="80">
        <v>0.16</v>
      </c>
      <c r="M22" s="80">
        <v>0.16</v>
      </c>
      <c r="N22" s="80">
        <v>0.16</v>
      </c>
      <c r="O22" s="80">
        <v>0.16</v>
      </c>
      <c r="P22" s="80">
        <v>0.16</v>
      </c>
      <c r="Q22" s="84" t="s">
        <v>61</v>
      </c>
      <c r="R22" s="66" t="s">
        <v>391</v>
      </c>
    </row>
    <row r="23" spans="1:18" s="21" customFormat="1" ht="38.25" hidden="1" x14ac:dyDescent="0.2">
      <c r="A23" s="82" t="s">
        <v>226</v>
      </c>
      <c r="B23" s="83" t="s">
        <v>1447</v>
      </c>
      <c r="C23" s="61" t="s">
        <v>385</v>
      </c>
      <c r="D23" s="84" t="s">
        <v>389</v>
      </c>
      <c r="E23" s="66" t="s">
        <v>64</v>
      </c>
      <c r="F23" s="64" t="s">
        <v>28</v>
      </c>
      <c r="G23" s="80"/>
      <c r="H23" s="80"/>
      <c r="I23" s="80"/>
      <c r="J23" s="80">
        <v>0.15</v>
      </c>
      <c r="K23" s="80">
        <v>0.15</v>
      </c>
      <c r="L23" s="80">
        <v>0.15</v>
      </c>
      <c r="M23" s="80">
        <v>0.15</v>
      </c>
      <c r="N23" s="80">
        <v>0.15</v>
      </c>
      <c r="O23" s="80">
        <v>0.15</v>
      </c>
      <c r="P23" s="80">
        <v>0.15</v>
      </c>
      <c r="Q23" s="84" t="s">
        <v>61</v>
      </c>
      <c r="R23" s="66" t="s">
        <v>391</v>
      </c>
    </row>
    <row r="24" spans="1:18" s="21" customFormat="1" ht="38.25" hidden="1" x14ac:dyDescent="0.2">
      <c r="A24" s="82" t="s">
        <v>227</v>
      </c>
      <c r="B24" s="83" t="s">
        <v>774</v>
      </c>
      <c r="C24" s="61" t="s">
        <v>796</v>
      </c>
      <c r="D24" s="84" t="s">
        <v>1068</v>
      </c>
      <c r="E24" s="84" t="s">
        <v>33</v>
      </c>
      <c r="F24" s="81" t="s">
        <v>31</v>
      </c>
      <c r="G24" s="80"/>
      <c r="H24" s="80"/>
      <c r="I24" s="80"/>
      <c r="J24" s="80"/>
      <c r="K24" s="80"/>
      <c r="L24" s="80">
        <v>1.8140000000000001</v>
      </c>
      <c r="M24" s="80">
        <v>1.8140000000000001</v>
      </c>
      <c r="N24" s="80">
        <v>1.8140000000000001</v>
      </c>
      <c r="O24" s="80">
        <v>1.8140000000000001</v>
      </c>
      <c r="P24" s="80">
        <v>1.8140000000000001</v>
      </c>
      <c r="Q24" s="84" t="s">
        <v>61</v>
      </c>
      <c r="R24" s="84" t="s">
        <v>773</v>
      </c>
    </row>
    <row r="25" spans="1:18" s="21" customFormat="1" ht="12.75" hidden="1" x14ac:dyDescent="0.2">
      <c r="A25" s="82" t="s">
        <v>228</v>
      </c>
      <c r="B25" s="83" t="s">
        <v>775</v>
      </c>
      <c r="C25" s="62" t="s">
        <v>795</v>
      </c>
      <c r="D25" s="84" t="s">
        <v>1638</v>
      </c>
      <c r="E25" s="84" t="s">
        <v>33</v>
      </c>
      <c r="F25" s="64" t="s">
        <v>31</v>
      </c>
      <c r="G25" s="80"/>
      <c r="H25" s="80"/>
      <c r="I25" s="80">
        <v>0.38400000000000001</v>
      </c>
      <c r="J25" s="80">
        <v>0.38400000000000001</v>
      </c>
      <c r="K25" s="80">
        <v>0.38400000000000001</v>
      </c>
      <c r="L25" s="80">
        <v>0.38400000000000001</v>
      </c>
      <c r="M25" s="80">
        <v>0.38400000000000001</v>
      </c>
      <c r="N25" s="80">
        <v>0.38400000000000001</v>
      </c>
      <c r="O25" s="80">
        <v>0.38400000000000001</v>
      </c>
      <c r="P25" s="80">
        <v>0.38400000000000001</v>
      </c>
      <c r="Q25" s="84" t="s">
        <v>61</v>
      </c>
      <c r="R25" s="84" t="s">
        <v>773</v>
      </c>
    </row>
    <row r="26" spans="1:18" s="21" customFormat="1" ht="12.75" hidden="1" x14ac:dyDescent="0.2">
      <c r="A26" s="82" t="s">
        <v>229</v>
      </c>
      <c r="B26" s="61" t="s">
        <v>1457</v>
      </c>
      <c r="C26" s="62" t="s">
        <v>795</v>
      </c>
      <c r="D26" s="84" t="s">
        <v>787</v>
      </c>
      <c r="E26" s="84" t="s">
        <v>33</v>
      </c>
      <c r="F26" s="64" t="s">
        <v>31</v>
      </c>
      <c r="G26" s="80"/>
      <c r="H26" s="80"/>
      <c r="I26" s="80"/>
      <c r="J26" s="80"/>
      <c r="K26" s="80">
        <v>6.5000000000000002E-2</v>
      </c>
      <c r="L26" s="80">
        <v>6.5000000000000002E-2</v>
      </c>
      <c r="M26" s="80">
        <v>6.5000000000000002E-2</v>
      </c>
      <c r="N26" s="80">
        <v>6.5000000000000002E-2</v>
      </c>
      <c r="O26" s="80">
        <v>6.5000000000000002E-2</v>
      </c>
      <c r="P26" s="80">
        <v>6.5000000000000002E-2</v>
      </c>
      <c r="Q26" s="84" t="s">
        <v>61</v>
      </c>
      <c r="R26" s="84" t="s">
        <v>773</v>
      </c>
    </row>
    <row r="27" spans="1:18" s="21" customFormat="1" ht="38.25" hidden="1" x14ac:dyDescent="0.2">
      <c r="A27" s="82" t="s">
        <v>230</v>
      </c>
      <c r="B27" s="61" t="s">
        <v>776</v>
      </c>
      <c r="C27" s="62" t="s">
        <v>1459</v>
      </c>
      <c r="D27" s="84" t="s">
        <v>788</v>
      </c>
      <c r="E27" s="84" t="s">
        <v>33</v>
      </c>
      <c r="F27" s="64" t="s">
        <v>31</v>
      </c>
      <c r="G27" s="80"/>
      <c r="H27" s="80"/>
      <c r="I27" s="80"/>
      <c r="J27" s="80"/>
      <c r="K27" s="80">
        <v>2.36</v>
      </c>
      <c r="L27" s="80">
        <v>2.36</v>
      </c>
      <c r="M27" s="80">
        <v>2.36</v>
      </c>
      <c r="N27" s="80">
        <v>2.36</v>
      </c>
      <c r="O27" s="80">
        <v>2.36</v>
      </c>
      <c r="P27" s="80">
        <v>2.3759999999999999</v>
      </c>
      <c r="Q27" s="84" t="s">
        <v>45</v>
      </c>
      <c r="R27" s="84" t="s">
        <v>773</v>
      </c>
    </row>
    <row r="28" spans="1:18" s="21" customFormat="1" ht="25.5" hidden="1" x14ac:dyDescent="0.2">
      <c r="A28" s="82" t="s">
        <v>231</v>
      </c>
      <c r="B28" s="61" t="s">
        <v>777</v>
      </c>
      <c r="C28" s="62" t="s">
        <v>797</v>
      </c>
      <c r="D28" s="84" t="s">
        <v>789</v>
      </c>
      <c r="E28" s="84" t="s">
        <v>33</v>
      </c>
      <c r="F28" s="64" t="s">
        <v>31</v>
      </c>
      <c r="G28" s="80"/>
      <c r="H28" s="80"/>
      <c r="I28" s="80"/>
      <c r="J28" s="80"/>
      <c r="K28" s="80"/>
      <c r="L28" s="80">
        <v>1.3819999999999999</v>
      </c>
      <c r="M28" s="80">
        <v>1.3819999999999999</v>
      </c>
      <c r="N28" s="80">
        <v>1.3819999999999999</v>
      </c>
      <c r="O28" s="80">
        <v>1.3819999999999999</v>
      </c>
      <c r="P28" s="80">
        <v>1.3819999999999999</v>
      </c>
      <c r="Q28" s="84" t="s">
        <v>61</v>
      </c>
      <c r="R28" s="84" t="s">
        <v>773</v>
      </c>
    </row>
    <row r="29" spans="1:18" s="21" customFormat="1" ht="38.25" hidden="1" x14ac:dyDescent="0.2">
      <c r="A29" s="82" t="s">
        <v>232</v>
      </c>
      <c r="B29" s="61" t="s">
        <v>778</v>
      </c>
      <c r="C29" s="62" t="s">
        <v>797</v>
      </c>
      <c r="D29" s="84" t="s">
        <v>790</v>
      </c>
      <c r="E29" s="84" t="s">
        <v>33</v>
      </c>
      <c r="F29" s="64" t="s">
        <v>31</v>
      </c>
      <c r="G29" s="80"/>
      <c r="H29" s="80"/>
      <c r="I29" s="80"/>
      <c r="J29" s="80"/>
      <c r="K29" s="80">
        <v>1.55</v>
      </c>
      <c r="L29" s="80">
        <v>1.55</v>
      </c>
      <c r="M29" s="80">
        <v>1.55</v>
      </c>
      <c r="N29" s="80">
        <v>1.55</v>
      </c>
      <c r="O29" s="80">
        <v>1.55</v>
      </c>
      <c r="P29" s="80">
        <v>1.55</v>
      </c>
      <c r="Q29" s="84" t="s">
        <v>61</v>
      </c>
      <c r="R29" s="84" t="s">
        <v>773</v>
      </c>
    </row>
    <row r="30" spans="1:18" s="21" customFormat="1" ht="25.5" hidden="1" x14ac:dyDescent="0.2">
      <c r="A30" s="82" t="s">
        <v>233</v>
      </c>
      <c r="B30" s="61" t="s">
        <v>779</v>
      </c>
      <c r="C30" s="62" t="s">
        <v>798</v>
      </c>
      <c r="D30" s="84" t="s">
        <v>791</v>
      </c>
      <c r="E30" s="84" t="s">
        <v>33</v>
      </c>
      <c r="F30" s="64" t="s">
        <v>31</v>
      </c>
      <c r="G30" s="80"/>
      <c r="H30" s="80"/>
      <c r="I30" s="80"/>
      <c r="J30" s="80">
        <v>0.156</v>
      </c>
      <c r="K30" s="80">
        <v>0.156</v>
      </c>
      <c r="L30" s="80">
        <v>0.156</v>
      </c>
      <c r="M30" s="80">
        <v>0.156</v>
      </c>
      <c r="N30" s="80">
        <v>0.156</v>
      </c>
      <c r="O30" s="80">
        <v>0.156</v>
      </c>
      <c r="P30" s="80">
        <v>0.156</v>
      </c>
      <c r="Q30" s="84" t="s">
        <v>61</v>
      </c>
      <c r="R30" s="84" t="s">
        <v>773</v>
      </c>
    </row>
    <row r="31" spans="1:18" s="21" customFormat="1" ht="51" hidden="1" x14ac:dyDescent="0.2">
      <c r="A31" s="82" t="s">
        <v>234</v>
      </c>
      <c r="B31" s="61" t="s">
        <v>780</v>
      </c>
      <c r="C31" s="62" t="s">
        <v>798</v>
      </c>
      <c r="D31" s="84" t="s">
        <v>333</v>
      </c>
      <c r="E31" s="84" t="s">
        <v>33</v>
      </c>
      <c r="F31" s="64" t="s">
        <v>31</v>
      </c>
      <c r="G31" s="80"/>
      <c r="H31" s="80"/>
      <c r="I31" s="80"/>
      <c r="J31" s="80"/>
      <c r="K31" s="80"/>
      <c r="L31" s="80"/>
      <c r="M31" s="80">
        <v>0.155</v>
      </c>
      <c r="N31" s="80">
        <v>0.155</v>
      </c>
      <c r="O31" s="80">
        <v>0.155</v>
      </c>
      <c r="P31" s="80">
        <v>0.155</v>
      </c>
      <c r="Q31" s="84" t="s">
        <v>61</v>
      </c>
      <c r="R31" s="84" t="s">
        <v>773</v>
      </c>
    </row>
    <row r="32" spans="1:18" s="21" customFormat="1" ht="25.5" hidden="1" x14ac:dyDescent="0.2">
      <c r="A32" s="82" t="s">
        <v>235</v>
      </c>
      <c r="B32" s="61" t="s">
        <v>1458</v>
      </c>
      <c r="C32" s="62" t="s">
        <v>649</v>
      </c>
      <c r="D32" s="84" t="s">
        <v>606</v>
      </c>
      <c r="E32" s="84" t="s">
        <v>33</v>
      </c>
      <c r="F32" s="64" t="s">
        <v>31</v>
      </c>
      <c r="G32" s="80"/>
      <c r="H32" s="80"/>
      <c r="I32" s="80"/>
      <c r="J32" s="80"/>
      <c r="K32" s="80">
        <v>2.452</v>
      </c>
      <c r="L32" s="80">
        <v>2.452</v>
      </c>
      <c r="M32" s="80">
        <v>2.452</v>
      </c>
      <c r="N32" s="80">
        <v>2.452</v>
      </c>
      <c r="O32" s="80">
        <v>2.452</v>
      </c>
      <c r="P32" s="80">
        <v>2.452</v>
      </c>
      <c r="Q32" s="84" t="s">
        <v>594</v>
      </c>
      <c r="R32" s="84" t="s">
        <v>773</v>
      </c>
    </row>
    <row r="33" spans="1:18" s="21" customFormat="1" ht="25.5" hidden="1" x14ac:dyDescent="0.2">
      <c r="A33" s="82" t="s">
        <v>236</v>
      </c>
      <c r="B33" s="83" t="s">
        <v>781</v>
      </c>
      <c r="C33" s="62" t="s">
        <v>794</v>
      </c>
      <c r="D33" s="84" t="s">
        <v>792</v>
      </c>
      <c r="E33" s="84" t="s">
        <v>33</v>
      </c>
      <c r="F33" s="64" t="s">
        <v>31</v>
      </c>
      <c r="G33" s="80"/>
      <c r="H33" s="80">
        <v>1.256</v>
      </c>
      <c r="I33" s="80">
        <v>1.256</v>
      </c>
      <c r="J33" s="80">
        <v>1.256</v>
      </c>
      <c r="K33" s="80">
        <v>1.256</v>
      </c>
      <c r="L33" s="80">
        <v>1.256</v>
      </c>
      <c r="M33" s="80">
        <v>1.256</v>
      </c>
      <c r="N33" s="80">
        <v>1.256</v>
      </c>
      <c r="O33" s="80">
        <v>1.256</v>
      </c>
      <c r="P33" s="80">
        <v>1.256</v>
      </c>
      <c r="Q33" s="84" t="s">
        <v>773</v>
      </c>
      <c r="R33" s="84" t="s">
        <v>773</v>
      </c>
    </row>
    <row r="34" spans="1:18" s="21" customFormat="1" ht="12.75" hidden="1" x14ac:dyDescent="0.2">
      <c r="A34" s="82" t="s">
        <v>237</v>
      </c>
      <c r="B34" s="61" t="s">
        <v>782</v>
      </c>
      <c r="C34" s="62" t="s">
        <v>794</v>
      </c>
      <c r="D34" s="84" t="s">
        <v>793</v>
      </c>
      <c r="E34" s="84" t="s">
        <v>33</v>
      </c>
      <c r="F34" s="64" t="s">
        <v>31</v>
      </c>
      <c r="G34" s="80"/>
      <c r="H34" s="80"/>
      <c r="I34" s="80"/>
      <c r="J34" s="80"/>
      <c r="K34" s="80">
        <v>0.41</v>
      </c>
      <c r="L34" s="80">
        <v>0.41</v>
      </c>
      <c r="M34" s="80">
        <v>0.41</v>
      </c>
      <c r="N34" s="80">
        <v>0.41</v>
      </c>
      <c r="O34" s="80">
        <v>0.41</v>
      </c>
      <c r="P34" s="80">
        <v>0.41</v>
      </c>
      <c r="Q34" s="84" t="s">
        <v>773</v>
      </c>
      <c r="R34" s="84" t="s">
        <v>773</v>
      </c>
    </row>
    <row r="35" spans="1:18" s="21" customFormat="1" ht="89.25" hidden="1" x14ac:dyDescent="0.2">
      <c r="A35" s="82" t="s">
        <v>238</v>
      </c>
      <c r="B35" s="24" t="s">
        <v>451</v>
      </c>
      <c r="C35" s="24" t="s">
        <v>469</v>
      </c>
      <c r="D35" s="66" t="s">
        <v>470</v>
      </c>
      <c r="E35" s="66" t="s">
        <v>33</v>
      </c>
      <c r="F35" s="64" t="s">
        <v>31</v>
      </c>
      <c r="G35" s="85"/>
      <c r="H35" s="85"/>
      <c r="I35" s="85"/>
      <c r="J35" s="85"/>
      <c r="K35" s="85"/>
      <c r="L35" s="85"/>
      <c r="M35" s="85"/>
      <c r="N35" s="85"/>
      <c r="O35" s="85"/>
      <c r="P35" s="85">
        <v>0.8</v>
      </c>
      <c r="Q35" s="66" t="s">
        <v>468</v>
      </c>
      <c r="R35" s="66" t="s">
        <v>468</v>
      </c>
    </row>
    <row r="36" spans="1:18" s="21" customFormat="1" ht="12.75" hidden="1" x14ac:dyDescent="0.2">
      <c r="A36" s="82" t="s">
        <v>1098</v>
      </c>
      <c r="B36" s="24" t="s">
        <v>451</v>
      </c>
      <c r="C36" s="24" t="s">
        <v>469</v>
      </c>
      <c r="D36" s="66" t="s">
        <v>1640</v>
      </c>
      <c r="E36" s="66" t="s">
        <v>33</v>
      </c>
      <c r="F36" s="64" t="s">
        <v>28</v>
      </c>
      <c r="G36" s="85"/>
      <c r="H36" s="85"/>
      <c r="I36" s="85"/>
      <c r="J36" s="85"/>
      <c r="K36" s="85"/>
      <c r="L36" s="85"/>
      <c r="M36" s="85">
        <v>0.5</v>
      </c>
      <c r="N36" s="85">
        <v>0.5</v>
      </c>
      <c r="O36" s="85">
        <v>0.5</v>
      </c>
      <c r="P36" s="85">
        <v>0.5</v>
      </c>
      <c r="Q36" s="66" t="s">
        <v>468</v>
      </c>
      <c r="R36" s="66" t="s">
        <v>468</v>
      </c>
    </row>
    <row r="37" spans="1:18" s="21" customFormat="1" ht="12.75" hidden="1" x14ac:dyDescent="0.2">
      <c r="A37" s="82" t="s">
        <v>239</v>
      </c>
      <c r="B37" s="24" t="s">
        <v>451</v>
      </c>
      <c r="C37" s="24" t="s">
        <v>469</v>
      </c>
      <c r="D37" s="66" t="s">
        <v>1641</v>
      </c>
      <c r="E37" s="66" t="s">
        <v>33</v>
      </c>
      <c r="F37" s="64" t="s">
        <v>28</v>
      </c>
      <c r="G37" s="85"/>
      <c r="H37" s="85"/>
      <c r="I37" s="85"/>
      <c r="J37" s="85"/>
      <c r="K37" s="85"/>
      <c r="L37" s="85"/>
      <c r="M37" s="85">
        <v>0.5</v>
      </c>
      <c r="N37" s="85">
        <v>0.5</v>
      </c>
      <c r="O37" s="85">
        <v>0.5</v>
      </c>
      <c r="P37" s="85">
        <v>0.5</v>
      </c>
      <c r="Q37" s="66" t="s">
        <v>468</v>
      </c>
      <c r="R37" s="66" t="s">
        <v>468</v>
      </c>
    </row>
    <row r="38" spans="1:18" s="21" customFormat="1" ht="12.75" hidden="1" x14ac:dyDescent="0.2">
      <c r="A38" s="82" t="s">
        <v>240</v>
      </c>
      <c r="B38" s="24" t="s">
        <v>451</v>
      </c>
      <c r="C38" s="24" t="s">
        <v>471</v>
      </c>
      <c r="D38" s="66" t="s">
        <v>1642</v>
      </c>
      <c r="E38" s="66" t="s">
        <v>33</v>
      </c>
      <c r="F38" s="64" t="s">
        <v>28</v>
      </c>
      <c r="G38" s="85"/>
      <c r="H38" s="85"/>
      <c r="I38" s="85"/>
      <c r="J38" s="85"/>
      <c r="K38" s="85">
        <v>0.4</v>
      </c>
      <c r="L38" s="85">
        <v>0.4</v>
      </c>
      <c r="M38" s="85">
        <v>0.4</v>
      </c>
      <c r="N38" s="85">
        <v>0.4</v>
      </c>
      <c r="O38" s="85">
        <v>0.4</v>
      </c>
      <c r="P38" s="85">
        <v>0.4</v>
      </c>
      <c r="Q38" s="66" t="s">
        <v>468</v>
      </c>
      <c r="R38" s="66" t="s">
        <v>468</v>
      </c>
    </row>
    <row r="39" spans="1:18" s="21" customFormat="1" ht="12.75" hidden="1" x14ac:dyDescent="0.2">
      <c r="A39" s="82" t="s">
        <v>241</v>
      </c>
      <c r="B39" s="24" t="s">
        <v>451</v>
      </c>
      <c r="C39" s="24" t="s">
        <v>471</v>
      </c>
      <c r="D39" s="66" t="s">
        <v>1643</v>
      </c>
      <c r="E39" s="66" t="s">
        <v>33</v>
      </c>
      <c r="F39" s="64" t="s">
        <v>28</v>
      </c>
      <c r="G39" s="85"/>
      <c r="H39" s="85"/>
      <c r="I39" s="85"/>
      <c r="J39" s="85"/>
      <c r="K39" s="85"/>
      <c r="L39" s="85">
        <v>0.4</v>
      </c>
      <c r="M39" s="85">
        <v>0.4</v>
      </c>
      <c r="N39" s="85">
        <v>0.4</v>
      </c>
      <c r="O39" s="85">
        <v>0.4</v>
      </c>
      <c r="P39" s="85">
        <v>0.4</v>
      </c>
      <c r="Q39" s="66" t="s">
        <v>468</v>
      </c>
      <c r="R39" s="66" t="s">
        <v>468</v>
      </c>
    </row>
    <row r="40" spans="1:18" s="21" customFormat="1" ht="12.75" hidden="1" x14ac:dyDescent="0.2">
      <c r="A40" s="82" t="s">
        <v>242</v>
      </c>
      <c r="B40" s="24" t="s">
        <v>451</v>
      </c>
      <c r="C40" s="24" t="s">
        <v>471</v>
      </c>
      <c r="D40" s="66" t="s">
        <v>1644</v>
      </c>
      <c r="E40" s="66" t="s">
        <v>33</v>
      </c>
      <c r="F40" s="64" t="s">
        <v>28</v>
      </c>
      <c r="G40" s="85"/>
      <c r="H40" s="85"/>
      <c r="I40" s="85"/>
      <c r="J40" s="85">
        <v>0.4</v>
      </c>
      <c r="K40" s="85">
        <v>0.4</v>
      </c>
      <c r="L40" s="85">
        <v>0.4</v>
      </c>
      <c r="M40" s="85">
        <v>0.4</v>
      </c>
      <c r="N40" s="85">
        <v>0.4</v>
      </c>
      <c r="O40" s="85">
        <v>0.4</v>
      </c>
      <c r="P40" s="85">
        <v>0.4</v>
      </c>
      <c r="Q40" s="66" t="s">
        <v>468</v>
      </c>
      <c r="R40" s="66" t="s">
        <v>468</v>
      </c>
    </row>
    <row r="41" spans="1:18" s="21" customFormat="1" ht="12.75" hidden="1" x14ac:dyDescent="0.2">
      <c r="A41" s="82" t="s">
        <v>243</v>
      </c>
      <c r="B41" s="24" t="s">
        <v>451</v>
      </c>
      <c r="C41" s="24" t="s">
        <v>471</v>
      </c>
      <c r="D41" s="66" t="s">
        <v>1641</v>
      </c>
      <c r="E41" s="66" t="s">
        <v>33</v>
      </c>
      <c r="F41" s="64" t="s">
        <v>28</v>
      </c>
      <c r="G41" s="85"/>
      <c r="H41" s="85"/>
      <c r="I41" s="85"/>
      <c r="J41" s="85"/>
      <c r="K41" s="85"/>
      <c r="L41" s="85"/>
      <c r="M41" s="85"/>
      <c r="N41" s="85"/>
      <c r="O41" s="85">
        <v>0.5</v>
      </c>
      <c r="P41" s="85">
        <v>0.5</v>
      </c>
      <c r="Q41" s="66" t="s">
        <v>468</v>
      </c>
      <c r="R41" s="66" t="s">
        <v>468</v>
      </c>
    </row>
    <row r="42" spans="1:18" s="21" customFormat="1" ht="12.75" hidden="1" x14ac:dyDescent="0.2">
      <c r="A42" s="82" t="s">
        <v>244</v>
      </c>
      <c r="B42" s="24" t="s">
        <v>451</v>
      </c>
      <c r="C42" s="24" t="s">
        <v>471</v>
      </c>
      <c r="D42" s="66" t="s">
        <v>1645</v>
      </c>
      <c r="E42" s="66" t="s">
        <v>33</v>
      </c>
      <c r="F42" s="64" t="s">
        <v>28</v>
      </c>
      <c r="G42" s="85"/>
      <c r="H42" s="85"/>
      <c r="I42" s="85"/>
      <c r="J42" s="85"/>
      <c r="K42" s="85"/>
      <c r="L42" s="85"/>
      <c r="M42" s="85"/>
      <c r="N42" s="85"/>
      <c r="O42" s="85">
        <v>0.5</v>
      </c>
      <c r="P42" s="85">
        <v>0.5</v>
      </c>
      <c r="Q42" s="66" t="s">
        <v>468</v>
      </c>
      <c r="R42" s="66" t="s">
        <v>468</v>
      </c>
    </row>
    <row r="43" spans="1:18" s="21" customFormat="1" ht="114.75" hidden="1" x14ac:dyDescent="0.2">
      <c r="A43" s="82" t="s">
        <v>245</v>
      </c>
      <c r="B43" s="65" t="s">
        <v>451</v>
      </c>
      <c r="C43" s="24" t="s">
        <v>471</v>
      </c>
      <c r="D43" s="66" t="s">
        <v>1646</v>
      </c>
      <c r="E43" s="66" t="s">
        <v>33</v>
      </c>
      <c r="F43" s="64" t="s">
        <v>31</v>
      </c>
      <c r="G43" s="85"/>
      <c r="H43" s="85"/>
      <c r="I43" s="85"/>
      <c r="J43" s="85"/>
      <c r="K43" s="85"/>
      <c r="L43" s="85"/>
      <c r="M43" s="85">
        <v>0.4</v>
      </c>
      <c r="N43" s="85">
        <v>0.4</v>
      </c>
      <c r="O43" s="85">
        <v>0.4</v>
      </c>
      <c r="P43" s="85">
        <v>0.4</v>
      </c>
      <c r="Q43" s="66" t="s">
        <v>468</v>
      </c>
      <c r="R43" s="66" t="s">
        <v>468</v>
      </c>
    </row>
    <row r="44" spans="1:18" s="21" customFormat="1" ht="102" hidden="1" x14ac:dyDescent="0.2">
      <c r="A44" s="82" t="s">
        <v>246</v>
      </c>
      <c r="B44" s="24" t="s">
        <v>451</v>
      </c>
      <c r="C44" s="24" t="s">
        <v>498</v>
      </c>
      <c r="D44" s="66" t="s">
        <v>472</v>
      </c>
      <c r="E44" s="66" t="s">
        <v>33</v>
      </c>
      <c r="F44" s="64" t="s">
        <v>31</v>
      </c>
      <c r="G44" s="85"/>
      <c r="H44" s="85"/>
      <c r="I44" s="85"/>
      <c r="J44" s="85"/>
      <c r="K44" s="85"/>
      <c r="L44" s="85"/>
      <c r="M44" s="85"/>
      <c r="N44" s="85">
        <v>0.5</v>
      </c>
      <c r="O44" s="85">
        <v>0.5</v>
      </c>
      <c r="P44" s="85">
        <v>0.5</v>
      </c>
      <c r="Q44" s="66" t="s">
        <v>468</v>
      </c>
      <c r="R44" s="66" t="s">
        <v>468</v>
      </c>
    </row>
    <row r="45" spans="1:18" s="21" customFormat="1" ht="12.75" hidden="1" x14ac:dyDescent="0.2">
      <c r="A45" s="82" t="s">
        <v>247</v>
      </c>
      <c r="B45" s="24" t="s">
        <v>451</v>
      </c>
      <c r="C45" s="24" t="s">
        <v>498</v>
      </c>
      <c r="D45" s="64" t="s">
        <v>1641</v>
      </c>
      <c r="E45" s="66" t="s">
        <v>33</v>
      </c>
      <c r="F45" s="64" t="s">
        <v>28</v>
      </c>
      <c r="G45" s="63"/>
      <c r="H45" s="63"/>
      <c r="I45" s="63"/>
      <c r="J45" s="63"/>
      <c r="K45" s="63"/>
      <c r="L45" s="63"/>
      <c r="M45" s="63"/>
      <c r="N45" s="63"/>
      <c r="O45" s="63">
        <v>0.8</v>
      </c>
      <c r="P45" s="63">
        <v>0.8</v>
      </c>
      <c r="Q45" s="66" t="s">
        <v>468</v>
      </c>
      <c r="R45" s="66" t="s">
        <v>468</v>
      </c>
    </row>
    <row r="46" spans="1:18" s="21" customFormat="1" ht="12.75" hidden="1" x14ac:dyDescent="0.2">
      <c r="A46" s="82" t="s">
        <v>248</v>
      </c>
      <c r="B46" s="24" t="s">
        <v>451</v>
      </c>
      <c r="C46" s="24" t="s">
        <v>498</v>
      </c>
      <c r="D46" s="64" t="s">
        <v>1645</v>
      </c>
      <c r="E46" s="66" t="s">
        <v>33</v>
      </c>
      <c r="F46" s="64" t="s">
        <v>28</v>
      </c>
      <c r="G46" s="63"/>
      <c r="H46" s="63"/>
      <c r="I46" s="63"/>
      <c r="J46" s="63"/>
      <c r="K46" s="63"/>
      <c r="L46" s="63"/>
      <c r="M46" s="63"/>
      <c r="N46" s="63"/>
      <c r="O46" s="63">
        <v>0.8</v>
      </c>
      <c r="P46" s="63">
        <v>0.8</v>
      </c>
      <c r="Q46" s="66" t="s">
        <v>468</v>
      </c>
      <c r="R46" s="66" t="s">
        <v>468</v>
      </c>
    </row>
    <row r="47" spans="1:18" s="21" customFormat="1" ht="12.75" hidden="1" x14ac:dyDescent="0.2">
      <c r="A47" s="82" t="s">
        <v>249</v>
      </c>
      <c r="B47" s="65" t="s">
        <v>491</v>
      </c>
      <c r="C47" s="24" t="s">
        <v>1713</v>
      </c>
      <c r="D47" s="66" t="s">
        <v>492</v>
      </c>
      <c r="E47" s="66" t="s">
        <v>33</v>
      </c>
      <c r="F47" s="64" t="s">
        <v>31</v>
      </c>
      <c r="G47" s="85"/>
      <c r="H47" s="85"/>
      <c r="I47" s="85"/>
      <c r="J47" s="85"/>
      <c r="K47" s="85"/>
      <c r="L47" s="85"/>
      <c r="M47" s="85"/>
      <c r="N47" s="85">
        <v>2.5</v>
      </c>
      <c r="O47" s="85">
        <v>2.5</v>
      </c>
      <c r="P47" s="85">
        <v>2.5</v>
      </c>
      <c r="Q47" s="66" t="s">
        <v>468</v>
      </c>
      <c r="R47" s="66" t="s">
        <v>468</v>
      </c>
    </row>
    <row r="48" spans="1:18" s="21" customFormat="1" ht="12.75" hidden="1" x14ac:dyDescent="0.2">
      <c r="A48" s="82" t="s">
        <v>250</v>
      </c>
      <c r="B48" s="65" t="s">
        <v>451</v>
      </c>
      <c r="C48" s="24" t="s">
        <v>496</v>
      </c>
      <c r="D48" s="66" t="s">
        <v>493</v>
      </c>
      <c r="E48" s="66" t="s">
        <v>33</v>
      </c>
      <c r="F48" s="64" t="s">
        <v>31</v>
      </c>
      <c r="G48" s="85"/>
      <c r="H48" s="85"/>
      <c r="I48" s="85"/>
      <c r="J48" s="85"/>
      <c r="K48" s="85"/>
      <c r="L48" s="85"/>
      <c r="M48" s="85"/>
      <c r="N48" s="85"/>
      <c r="O48" s="85">
        <v>1.6</v>
      </c>
      <c r="P48" s="85">
        <v>1.6</v>
      </c>
      <c r="Q48" s="66" t="s">
        <v>468</v>
      </c>
      <c r="R48" s="66" t="s">
        <v>468</v>
      </c>
    </row>
    <row r="49" spans="1:18" s="21" customFormat="1" ht="12.75" hidden="1" x14ac:dyDescent="0.2">
      <c r="A49" s="82" t="s">
        <v>251</v>
      </c>
      <c r="B49" s="65" t="s">
        <v>451</v>
      </c>
      <c r="C49" s="24" t="s">
        <v>497</v>
      </c>
      <c r="D49" s="66" t="s">
        <v>494</v>
      </c>
      <c r="E49" s="66" t="s">
        <v>33</v>
      </c>
      <c r="F49" s="64" t="s">
        <v>31</v>
      </c>
      <c r="G49" s="85"/>
      <c r="H49" s="85"/>
      <c r="I49" s="85"/>
      <c r="J49" s="85"/>
      <c r="K49" s="85"/>
      <c r="L49" s="85"/>
      <c r="M49" s="85"/>
      <c r="N49" s="85">
        <v>1.6</v>
      </c>
      <c r="O49" s="85">
        <v>1.6</v>
      </c>
      <c r="P49" s="85">
        <v>1.6</v>
      </c>
      <c r="Q49" s="66" t="s">
        <v>468</v>
      </c>
      <c r="R49" s="66" t="s">
        <v>468</v>
      </c>
    </row>
    <row r="50" spans="1:18" s="21" customFormat="1" ht="25.5" hidden="1" x14ac:dyDescent="0.2">
      <c r="A50" s="82" t="s">
        <v>252</v>
      </c>
      <c r="B50" s="65" t="s">
        <v>915</v>
      </c>
      <c r="C50" s="24" t="s">
        <v>914</v>
      </c>
      <c r="D50" s="66" t="s">
        <v>350</v>
      </c>
      <c r="E50" s="66" t="s">
        <v>33</v>
      </c>
      <c r="F50" s="64" t="s">
        <v>31</v>
      </c>
      <c r="G50" s="85"/>
      <c r="H50" s="85"/>
      <c r="I50" s="85"/>
      <c r="J50" s="85">
        <v>1</v>
      </c>
      <c r="K50" s="85">
        <v>1</v>
      </c>
      <c r="L50" s="85">
        <v>1</v>
      </c>
      <c r="M50" s="85">
        <v>1</v>
      </c>
      <c r="N50" s="85">
        <v>1</v>
      </c>
      <c r="O50" s="85">
        <v>1</v>
      </c>
      <c r="P50" s="85">
        <v>1</v>
      </c>
      <c r="Q50" s="66" t="s">
        <v>837</v>
      </c>
      <c r="R50" s="66" t="s">
        <v>837</v>
      </c>
    </row>
    <row r="51" spans="1:18" s="21" customFormat="1" ht="25.5" hidden="1" x14ac:dyDescent="0.2">
      <c r="A51" s="82" t="s">
        <v>253</v>
      </c>
      <c r="B51" s="65" t="s">
        <v>915</v>
      </c>
      <c r="C51" s="24" t="s">
        <v>914</v>
      </c>
      <c r="D51" s="66" t="s">
        <v>368</v>
      </c>
      <c r="E51" s="66" t="s">
        <v>33</v>
      </c>
      <c r="F51" s="64" t="s">
        <v>31</v>
      </c>
      <c r="G51" s="85">
        <v>0.15</v>
      </c>
      <c r="H51" s="85">
        <v>0.15</v>
      </c>
      <c r="I51" s="85">
        <v>0.15</v>
      </c>
      <c r="J51" s="85">
        <v>0.15</v>
      </c>
      <c r="K51" s="85">
        <v>0.15</v>
      </c>
      <c r="L51" s="85">
        <v>0.15</v>
      </c>
      <c r="M51" s="85">
        <v>0.15</v>
      </c>
      <c r="N51" s="85">
        <v>0.15</v>
      </c>
      <c r="O51" s="85">
        <v>0.15</v>
      </c>
      <c r="P51" s="85">
        <v>0.15</v>
      </c>
      <c r="Q51" s="66" t="s">
        <v>837</v>
      </c>
      <c r="R51" s="66" t="s">
        <v>837</v>
      </c>
    </row>
    <row r="52" spans="1:18" s="21" customFormat="1" ht="25.5" hidden="1" x14ac:dyDescent="0.2">
      <c r="A52" s="82" t="s">
        <v>254</v>
      </c>
      <c r="B52" s="65" t="s">
        <v>915</v>
      </c>
      <c r="C52" s="24" t="s">
        <v>914</v>
      </c>
      <c r="D52" s="64" t="s">
        <v>371</v>
      </c>
      <c r="E52" s="66" t="s">
        <v>33</v>
      </c>
      <c r="F52" s="64" t="s">
        <v>31</v>
      </c>
      <c r="G52" s="63"/>
      <c r="H52" s="63">
        <v>0.4</v>
      </c>
      <c r="I52" s="63">
        <v>0.4</v>
      </c>
      <c r="J52" s="63">
        <v>0.4</v>
      </c>
      <c r="K52" s="63">
        <v>0.4</v>
      </c>
      <c r="L52" s="63">
        <v>0.4</v>
      </c>
      <c r="M52" s="63">
        <v>0.4</v>
      </c>
      <c r="N52" s="63">
        <v>0.4</v>
      </c>
      <c r="O52" s="63">
        <v>0.4</v>
      </c>
      <c r="P52" s="63">
        <v>0.35</v>
      </c>
      <c r="Q52" s="66" t="s">
        <v>837</v>
      </c>
      <c r="R52" s="66" t="s">
        <v>837</v>
      </c>
    </row>
    <row r="53" spans="1:18" s="21" customFormat="1" ht="12.75" hidden="1" x14ac:dyDescent="0.2">
      <c r="A53" s="82" t="s">
        <v>255</v>
      </c>
      <c r="B53" s="60" t="s">
        <v>615</v>
      </c>
      <c r="C53" s="19" t="s">
        <v>588</v>
      </c>
      <c r="D53" s="64" t="s">
        <v>589</v>
      </c>
      <c r="E53" s="66" t="s">
        <v>33</v>
      </c>
      <c r="F53" s="64" t="s">
        <v>28</v>
      </c>
      <c r="G53" s="63"/>
      <c r="H53" s="63"/>
      <c r="I53" s="63"/>
      <c r="J53" s="63">
        <v>0.4</v>
      </c>
      <c r="K53" s="63">
        <v>0.4</v>
      </c>
      <c r="L53" s="63">
        <v>0.4</v>
      </c>
      <c r="M53" s="63">
        <v>0.4</v>
      </c>
      <c r="N53" s="63">
        <v>0.4</v>
      </c>
      <c r="O53" s="63">
        <v>0.4</v>
      </c>
      <c r="P53" s="63">
        <v>0.4</v>
      </c>
      <c r="Q53" s="66" t="s">
        <v>615</v>
      </c>
      <c r="R53" s="66" t="s">
        <v>593</v>
      </c>
    </row>
    <row r="54" spans="1:18" s="21" customFormat="1" ht="12.75" hidden="1" x14ac:dyDescent="0.2">
      <c r="A54" s="82" t="s">
        <v>452</v>
      </c>
      <c r="B54" s="60" t="s">
        <v>592</v>
      </c>
      <c r="C54" s="22" t="s">
        <v>1988</v>
      </c>
      <c r="D54" s="64" t="s">
        <v>590</v>
      </c>
      <c r="E54" s="66" t="s">
        <v>64</v>
      </c>
      <c r="F54" s="64" t="s">
        <v>28</v>
      </c>
      <c r="G54" s="63"/>
      <c r="H54" s="63"/>
      <c r="I54" s="63"/>
      <c r="J54" s="63"/>
      <c r="K54" s="63"/>
      <c r="L54" s="63"/>
      <c r="M54" s="63"/>
      <c r="N54" s="63"/>
      <c r="O54" s="63">
        <v>0.01</v>
      </c>
      <c r="P54" s="63">
        <v>0.01</v>
      </c>
      <c r="Q54" s="66" t="s">
        <v>61</v>
      </c>
      <c r="R54" s="66" t="s">
        <v>593</v>
      </c>
    </row>
    <row r="55" spans="1:18" s="21" customFormat="1" ht="12.75" hidden="1" x14ac:dyDescent="0.2">
      <c r="A55" s="82" t="s">
        <v>453</v>
      </c>
      <c r="B55" s="24" t="s">
        <v>592</v>
      </c>
      <c r="C55" s="19" t="s">
        <v>1988</v>
      </c>
      <c r="D55" s="64" t="s">
        <v>591</v>
      </c>
      <c r="E55" s="66" t="s">
        <v>64</v>
      </c>
      <c r="F55" s="64" t="s">
        <v>28</v>
      </c>
      <c r="G55" s="63"/>
      <c r="H55" s="63"/>
      <c r="I55" s="63"/>
      <c r="J55" s="63"/>
      <c r="K55" s="63"/>
      <c r="L55" s="63"/>
      <c r="M55" s="63"/>
      <c r="N55" s="63"/>
      <c r="O55" s="63">
        <v>0.34</v>
      </c>
      <c r="P55" s="63">
        <v>0.34</v>
      </c>
      <c r="Q55" s="66" t="s">
        <v>61</v>
      </c>
      <c r="R55" s="66" t="s">
        <v>593</v>
      </c>
    </row>
    <row r="56" spans="1:18" s="21" customFormat="1" ht="51" hidden="1" x14ac:dyDescent="0.2">
      <c r="A56" s="82" t="s">
        <v>454</v>
      </c>
      <c r="B56" s="24" t="s">
        <v>2152</v>
      </c>
      <c r="C56" s="24" t="s">
        <v>385</v>
      </c>
      <c r="D56" s="66" t="s">
        <v>2148</v>
      </c>
      <c r="E56" s="66" t="s">
        <v>64</v>
      </c>
      <c r="F56" s="64" t="s">
        <v>28</v>
      </c>
      <c r="G56" s="85"/>
      <c r="H56" s="85"/>
      <c r="I56" s="85"/>
      <c r="J56" s="85"/>
      <c r="K56" s="85"/>
      <c r="L56" s="85"/>
      <c r="M56" s="85">
        <v>5.95</v>
      </c>
      <c r="N56" s="85">
        <v>5.95</v>
      </c>
      <c r="O56" s="85">
        <v>5.95</v>
      </c>
      <c r="P56" s="85">
        <v>5.95</v>
      </c>
      <c r="Q56" s="64" t="s">
        <v>61</v>
      </c>
      <c r="R56" s="66" t="s">
        <v>1099</v>
      </c>
    </row>
    <row r="57" spans="1:18" s="21" customFormat="1" ht="51" hidden="1" x14ac:dyDescent="0.2">
      <c r="A57" s="82" t="s">
        <v>455</v>
      </c>
      <c r="B57" s="24" t="s">
        <v>2152</v>
      </c>
      <c r="C57" s="24" t="s">
        <v>385</v>
      </c>
      <c r="D57" s="66" t="s">
        <v>2149</v>
      </c>
      <c r="E57" s="66" t="s">
        <v>64</v>
      </c>
      <c r="F57" s="64" t="s">
        <v>28</v>
      </c>
      <c r="G57" s="85">
        <v>0.72</v>
      </c>
      <c r="H57" s="85">
        <v>0.72</v>
      </c>
      <c r="I57" s="85">
        <v>0.72</v>
      </c>
      <c r="J57" s="85">
        <v>0.72</v>
      </c>
      <c r="K57" s="85">
        <v>0.72</v>
      </c>
      <c r="L57" s="85">
        <v>0.72</v>
      </c>
      <c r="M57" s="85">
        <v>0.72</v>
      </c>
      <c r="N57" s="85">
        <v>0.72</v>
      </c>
      <c r="O57" s="85">
        <v>0.72</v>
      </c>
      <c r="P57" s="85">
        <v>0.72</v>
      </c>
      <c r="Q57" s="64" t="s">
        <v>61</v>
      </c>
      <c r="R57" s="66" t="s">
        <v>1099</v>
      </c>
    </row>
    <row r="58" spans="1:18" s="21" customFormat="1" ht="51" hidden="1" x14ac:dyDescent="0.2">
      <c r="A58" s="82" t="s">
        <v>456</v>
      </c>
      <c r="B58" s="24" t="s">
        <v>2152</v>
      </c>
      <c r="C58" s="24" t="s">
        <v>385</v>
      </c>
      <c r="D58" s="66" t="s">
        <v>2150</v>
      </c>
      <c r="E58" s="66" t="s">
        <v>64</v>
      </c>
      <c r="F58" s="64" t="s">
        <v>28</v>
      </c>
      <c r="G58" s="85"/>
      <c r="H58" s="85"/>
      <c r="I58" s="85"/>
      <c r="J58" s="85"/>
      <c r="K58" s="85">
        <v>1.53</v>
      </c>
      <c r="L58" s="85">
        <v>1.53</v>
      </c>
      <c r="M58" s="85">
        <v>1.53</v>
      </c>
      <c r="N58" s="85">
        <v>1.53</v>
      </c>
      <c r="O58" s="85">
        <v>1.53</v>
      </c>
      <c r="P58" s="85">
        <v>1.53</v>
      </c>
      <c r="Q58" s="64" t="s">
        <v>61</v>
      </c>
      <c r="R58" s="66" t="s">
        <v>1099</v>
      </c>
    </row>
    <row r="59" spans="1:18" s="21" customFormat="1" ht="12.75" hidden="1" x14ac:dyDescent="0.2">
      <c r="A59" s="82" t="s">
        <v>457</v>
      </c>
      <c r="B59" s="24" t="s">
        <v>2152</v>
      </c>
      <c r="C59" s="24" t="s">
        <v>385</v>
      </c>
      <c r="D59" s="66" t="s">
        <v>2151</v>
      </c>
      <c r="E59" s="66" t="s">
        <v>64</v>
      </c>
      <c r="F59" s="64" t="s">
        <v>28</v>
      </c>
      <c r="G59" s="85">
        <v>0.67</v>
      </c>
      <c r="H59" s="85">
        <v>0.67</v>
      </c>
      <c r="I59" s="85">
        <v>0.67</v>
      </c>
      <c r="J59" s="85">
        <v>0.67</v>
      </c>
      <c r="K59" s="85">
        <v>0.67</v>
      </c>
      <c r="L59" s="85">
        <v>0.67</v>
      </c>
      <c r="M59" s="85">
        <v>0.67</v>
      </c>
      <c r="N59" s="85">
        <v>0.67</v>
      </c>
      <c r="O59" s="85">
        <v>0.67</v>
      </c>
      <c r="P59" s="85">
        <v>0.67</v>
      </c>
      <c r="Q59" s="64" t="s">
        <v>61</v>
      </c>
      <c r="R59" s="66" t="s">
        <v>1099</v>
      </c>
    </row>
    <row r="60" spans="1:18" s="21" customFormat="1" ht="12.75" hidden="1" x14ac:dyDescent="0.2">
      <c r="A60" s="82" t="s">
        <v>458</v>
      </c>
      <c r="B60" s="24" t="s">
        <v>2152</v>
      </c>
      <c r="C60" s="24" t="s">
        <v>385</v>
      </c>
      <c r="D60" s="66" t="s">
        <v>2153</v>
      </c>
      <c r="E60" s="66" t="s">
        <v>64</v>
      </c>
      <c r="F60" s="64" t="s">
        <v>28</v>
      </c>
      <c r="G60" s="85"/>
      <c r="H60" s="85"/>
      <c r="I60" s="85"/>
      <c r="J60" s="85"/>
      <c r="K60" s="85"/>
      <c r="L60" s="85">
        <v>1.43</v>
      </c>
      <c r="M60" s="85">
        <v>1.43</v>
      </c>
      <c r="N60" s="85">
        <v>1.43</v>
      </c>
      <c r="O60" s="85">
        <v>1.43</v>
      </c>
      <c r="P60" s="85">
        <v>1.43</v>
      </c>
      <c r="Q60" s="64" t="s">
        <v>61</v>
      </c>
      <c r="R60" s="66" t="s">
        <v>1099</v>
      </c>
    </row>
    <row r="61" spans="1:18" s="21" customFormat="1" ht="12.75" hidden="1" x14ac:dyDescent="0.2">
      <c r="A61" s="82" t="s">
        <v>459</v>
      </c>
      <c r="B61" s="24" t="s">
        <v>2155</v>
      </c>
      <c r="C61" s="24" t="s">
        <v>385</v>
      </c>
      <c r="D61" s="66" t="s">
        <v>2154</v>
      </c>
      <c r="E61" s="66" t="s">
        <v>64</v>
      </c>
      <c r="F61" s="64" t="s">
        <v>28</v>
      </c>
      <c r="G61" s="85">
        <v>0.87</v>
      </c>
      <c r="H61" s="85">
        <v>0.87</v>
      </c>
      <c r="I61" s="85">
        <v>0.87</v>
      </c>
      <c r="J61" s="85">
        <v>0.87</v>
      </c>
      <c r="K61" s="85">
        <v>0.87</v>
      </c>
      <c r="L61" s="85">
        <v>0.87</v>
      </c>
      <c r="M61" s="85">
        <v>0.87</v>
      </c>
      <c r="N61" s="85">
        <v>0.87</v>
      </c>
      <c r="O61" s="85">
        <v>0.87</v>
      </c>
      <c r="P61" s="85">
        <v>0.87</v>
      </c>
      <c r="Q61" s="64" t="s">
        <v>61</v>
      </c>
      <c r="R61" s="66" t="s">
        <v>1099</v>
      </c>
    </row>
    <row r="62" spans="1:18" s="21" customFormat="1" ht="12.75" hidden="1" x14ac:dyDescent="0.2">
      <c r="A62" s="82" t="s">
        <v>460</v>
      </c>
      <c r="B62" s="60" t="s">
        <v>1919</v>
      </c>
      <c r="C62" s="19" t="s">
        <v>796</v>
      </c>
      <c r="D62" s="64" t="s">
        <v>1920</v>
      </c>
      <c r="E62" s="84" t="s">
        <v>33</v>
      </c>
      <c r="F62" s="81" t="s">
        <v>31</v>
      </c>
      <c r="G62" s="63">
        <v>0.05</v>
      </c>
      <c r="H62" s="63">
        <v>0.05</v>
      </c>
      <c r="I62" s="63">
        <v>0.05</v>
      </c>
      <c r="J62" s="63">
        <v>0.05</v>
      </c>
      <c r="K62" s="63">
        <v>0.05</v>
      </c>
      <c r="L62" s="63">
        <v>0.05</v>
      </c>
      <c r="M62" s="63">
        <v>0.05</v>
      </c>
      <c r="N62" s="63">
        <v>0.05</v>
      </c>
      <c r="O62" s="63">
        <v>0.05</v>
      </c>
      <c r="P62" s="63">
        <v>0.05</v>
      </c>
      <c r="Q62" s="66" t="s">
        <v>61</v>
      </c>
      <c r="R62" s="66" t="s">
        <v>61</v>
      </c>
    </row>
    <row r="63" spans="1:18" s="21" customFormat="1" ht="12.75" hidden="1" x14ac:dyDescent="0.2">
      <c r="A63" s="82" t="s">
        <v>461</v>
      </c>
      <c r="B63" s="60" t="s">
        <v>1921</v>
      </c>
      <c r="C63" s="19" t="s">
        <v>796</v>
      </c>
      <c r="D63" s="64" t="s">
        <v>1922</v>
      </c>
      <c r="E63" s="84" t="s">
        <v>33</v>
      </c>
      <c r="F63" s="81" t="s">
        <v>31</v>
      </c>
      <c r="G63" s="88">
        <v>1E-4</v>
      </c>
      <c r="H63" s="88">
        <v>1E-4</v>
      </c>
      <c r="I63" s="88">
        <v>1E-4</v>
      </c>
      <c r="J63" s="88">
        <v>1E-4</v>
      </c>
      <c r="K63" s="88">
        <v>1E-4</v>
      </c>
      <c r="L63" s="88">
        <v>1E-4</v>
      </c>
      <c r="M63" s="88">
        <v>1E-4</v>
      </c>
      <c r="N63" s="88">
        <v>1E-4</v>
      </c>
      <c r="O63" s="88">
        <v>1E-4</v>
      </c>
      <c r="P63" s="88">
        <v>1E-4</v>
      </c>
      <c r="Q63" s="66" t="s">
        <v>61</v>
      </c>
      <c r="R63" s="66" t="s">
        <v>61</v>
      </c>
    </row>
    <row r="64" spans="1:18" s="21" customFormat="1" ht="12.75" hidden="1" x14ac:dyDescent="0.2">
      <c r="A64" s="82" t="s">
        <v>462</v>
      </c>
      <c r="B64" s="60" t="s">
        <v>1919</v>
      </c>
      <c r="C64" s="19" t="s">
        <v>796</v>
      </c>
      <c r="D64" s="64" t="s">
        <v>386</v>
      </c>
      <c r="E64" s="84" t="s">
        <v>33</v>
      </c>
      <c r="F64" s="81" t="s">
        <v>31</v>
      </c>
      <c r="G64" s="88">
        <v>1E-4</v>
      </c>
      <c r="H64" s="88">
        <v>1E-4</v>
      </c>
      <c r="I64" s="88">
        <v>1E-4</v>
      </c>
      <c r="J64" s="88">
        <v>1E-4</v>
      </c>
      <c r="K64" s="88">
        <v>1E-4</v>
      </c>
      <c r="L64" s="88">
        <v>1E-4</v>
      </c>
      <c r="M64" s="88">
        <v>1E-4</v>
      </c>
      <c r="N64" s="88">
        <v>1E-4</v>
      </c>
      <c r="O64" s="88">
        <v>1E-4</v>
      </c>
      <c r="P64" s="88">
        <v>1E-4</v>
      </c>
      <c r="Q64" s="66" t="s">
        <v>61</v>
      </c>
      <c r="R64" s="66" t="s">
        <v>61</v>
      </c>
    </row>
    <row r="65" spans="1:18" s="21" customFormat="1" ht="255" hidden="1" x14ac:dyDescent="0.2">
      <c r="A65" s="82" t="s">
        <v>463</v>
      </c>
      <c r="B65" s="60" t="s">
        <v>1923</v>
      </c>
      <c r="C65" s="19" t="s">
        <v>385</v>
      </c>
      <c r="D65" s="64" t="s">
        <v>1011</v>
      </c>
      <c r="E65" s="66" t="s">
        <v>64</v>
      </c>
      <c r="F65" s="64" t="s">
        <v>28</v>
      </c>
      <c r="G65" s="63">
        <v>0.37</v>
      </c>
      <c r="H65" s="63">
        <v>0.37</v>
      </c>
      <c r="I65" s="63">
        <v>0.37</v>
      </c>
      <c r="J65" s="63">
        <v>0.37</v>
      </c>
      <c r="K65" s="63">
        <v>0.37</v>
      </c>
      <c r="L65" s="63">
        <v>0.37</v>
      </c>
      <c r="M65" s="63">
        <v>0.37</v>
      </c>
      <c r="N65" s="63">
        <v>0.37</v>
      </c>
      <c r="O65" s="63">
        <v>0.37</v>
      </c>
      <c r="P65" s="63">
        <v>0.37</v>
      </c>
      <c r="Q65" s="66" t="s">
        <v>61</v>
      </c>
      <c r="R65" s="66" t="s">
        <v>61</v>
      </c>
    </row>
    <row r="66" spans="1:18" s="21" customFormat="1" ht="242.25" hidden="1" x14ac:dyDescent="0.2">
      <c r="A66" s="82" t="s">
        <v>464</v>
      </c>
      <c r="B66" s="60" t="s">
        <v>1924</v>
      </c>
      <c r="C66" s="19" t="s">
        <v>385</v>
      </c>
      <c r="D66" s="64" t="s">
        <v>1012</v>
      </c>
      <c r="E66" s="66" t="s">
        <v>64</v>
      </c>
      <c r="F66" s="64" t="s">
        <v>28</v>
      </c>
      <c r="G66" s="88">
        <v>0.22</v>
      </c>
      <c r="H66" s="88">
        <v>0.22</v>
      </c>
      <c r="I66" s="88">
        <v>0.22</v>
      </c>
      <c r="J66" s="88">
        <v>0.22</v>
      </c>
      <c r="K66" s="88">
        <v>0.22</v>
      </c>
      <c r="L66" s="88">
        <v>0.22</v>
      </c>
      <c r="M66" s="88">
        <v>0.22</v>
      </c>
      <c r="N66" s="88">
        <v>0.22</v>
      </c>
      <c r="O66" s="88">
        <v>0.22</v>
      </c>
      <c r="P66" s="88">
        <v>0.22</v>
      </c>
      <c r="Q66" s="66" t="s">
        <v>61</v>
      </c>
      <c r="R66" s="66" t="s">
        <v>61</v>
      </c>
    </row>
    <row r="67" spans="1:18" s="21" customFormat="1" ht="12.75" hidden="1" x14ac:dyDescent="0.2">
      <c r="A67" s="82" t="s">
        <v>465</v>
      </c>
      <c r="B67" s="60" t="s">
        <v>1013</v>
      </c>
      <c r="C67" s="19" t="s">
        <v>385</v>
      </c>
      <c r="D67" s="64" t="s">
        <v>1014</v>
      </c>
      <c r="E67" s="66" t="s">
        <v>64</v>
      </c>
      <c r="F67" s="64" t="s">
        <v>28</v>
      </c>
      <c r="G67" s="63">
        <v>0.33</v>
      </c>
      <c r="H67" s="63">
        <v>0.33</v>
      </c>
      <c r="I67" s="63">
        <v>0.33</v>
      </c>
      <c r="J67" s="63">
        <v>0.33</v>
      </c>
      <c r="K67" s="63">
        <v>0.33</v>
      </c>
      <c r="L67" s="63">
        <v>0.33</v>
      </c>
      <c r="M67" s="63">
        <v>0.33</v>
      </c>
      <c r="N67" s="63">
        <v>0.33</v>
      </c>
      <c r="O67" s="63">
        <v>0.33</v>
      </c>
      <c r="P67" s="63">
        <v>0.33</v>
      </c>
      <c r="Q67" s="66" t="s">
        <v>61</v>
      </c>
      <c r="R67" s="66" t="s">
        <v>61</v>
      </c>
    </row>
    <row r="68" spans="1:18" s="21" customFormat="1" ht="89.25" hidden="1" x14ac:dyDescent="0.2">
      <c r="A68" s="82" t="s">
        <v>466</v>
      </c>
      <c r="B68" s="60" t="s">
        <v>1925</v>
      </c>
      <c r="C68" s="19" t="s">
        <v>385</v>
      </c>
      <c r="D68" s="64" t="s">
        <v>1015</v>
      </c>
      <c r="E68" s="66" t="s">
        <v>64</v>
      </c>
      <c r="F68" s="64" t="s">
        <v>28</v>
      </c>
      <c r="G68" s="63">
        <v>0.15</v>
      </c>
      <c r="H68" s="63">
        <v>0.15</v>
      </c>
      <c r="I68" s="63">
        <v>0.15</v>
      </c>
      <c r="J68" s="63">
        <v>0.15</v>
      </c>
      <c r="K68" s="63">
        <v>0.15</v>
      </c>
      <c r="L68" s="63">
        <v>0.15</v>
      </c>
      <c r="M68" s="63">
        <v>0.15</v>
      </c>
      <c r="N68" s="63">
        <v>0.15</v>
      </c>
      <c r="O68" s="63">
        <v>0.15</v>
      </c>
      <c r="P68" s="63">
        <v>0.15</v>
      </c>
      <c r="Q68" s="66" t="s">
        <v>61</v>
      </c>
      <c r="R68" s="66" t="s">
        <v>61</v>
      </c>
    </row>
    <row r="69" spans="1:18" s="21" customFormat="1" ht="191.25" hidden="1" x14ac:dyDescent="0.2">
      <c r="A69" s="82" t="s">
        <v>467</v>
      </c>
      <c r="B69" s="60" t="s">
        <v>1926</v>
      </c>
      <c r="C69" s="19" t="s">
        <v>385</v>
      </c>
      <c r="D69" s="64" t="s">
        <v>1016</v>
      </c>
      <c r="E69" s="66" t="s">
        <v>64</v>
      </c>
      <c r="F69" s="64" t="s">
        <v>28</v>
      </c>
      <c r="G69" s="88">
        <v>0.56999999999999995</v>
      </c>
      <c r="H69" s="88">
        <v>0.56999999999999995</v>
      </c>
      <c r="I69" s="88">
        <v>0.56999999999999995</v>
      </c>
      <c r="J69" s="88">
        <v>0.56999999999999995</v>
      </c>
      <c r="K69" s="88">
        <v>0.56999999999999995</v>
      </c>
      <c r="L69" s="88">
        <v>0.56999999999999995</v>
      </c>
      <c r="M69" s="88">
        <v>0.56999999999999995</v>
      </c>
      <c r="N69" s="88">
        <v>0.56999999999999995</v>
      </c>
      <c r="O69" s="88">
        <v>0.56999999999999995</v>
      </c>
      <c r="P69" s="88">
        <v>0.56999999999999995</v>
      </c>
      <c r="Q69" s="66" t="s">
        <v>61</v>
      </c>
      <c r="R69" s="66" t="s">
        <v>61</v>
      </c>
    </row>
    <row r="70" spans="1:18" s="21" customFormat="1" ht="140.25" hidden="1" x14ac:dyDescent="0.2">
      <c r="A70" s="82" t="s">
        <v>772</v>
      </c>
      <c r="B70" s="60" t="s">
        <v>1927</v>
      </c>
      <c r="C70" s="19" t="s">
        <v>385</v>
      </c>
      <c r="D70" s="64" t="s">
        <v>1017</v>
      </c>
      <c r="E70" s="66" t="s">
        <v>64</v>
      </c>
      <c r="F70" s="64" t="s">
        <v>28</v>
      </c>
      <c r="G70" s="63">
        <v>0.83</v>
      </c>
      <c r="H70" s="63">
        <v>0.83</v>
      </c>
      <c r="I70" s="63">
        <v>0.83</v>
      </c>
      <c r="J70" s="63">
        <v>0.83</v>
      </c>
      <c r="K70" s="63">
        <v>0.83</v>
      </c>
      <c r="L70" s="63">
        <v>0.83</v>
      </c>
      <c r="M70" s="63">
        <v>0.83</v>
      </c>
      <c r="N70" s="63">
        <v>0.83</v>
      </c>
      <c r="O70" s="63">
        <v>0.83</v>
      </c>
      <c r="P70" s="63">
        <v>0.83</v>
      </c>
      <c r="Q70" s="66" t="s">
        <v>61</v>
      </c>
      <c r="R70" s="66" t="s">
        <v>61</v>
      </c>
    </row>
    <row r="71" spans="1:18" s="21" customFormat="1" ht="12.75" hidden="1" x14ac:dyDescent="0.2">
      <c r="A71" s="101" t="s">
        <v>27</v>
      </c>
      <c r="B71" s="101"/>
      <c r="C71" s="101"/>
      <c r="D71" s="101"/>
      <c r="E71" s="101"/>
      <c r="F71" s="64" t="s">
        <v>28</v>
      </c>
      <c r="G71" s="85">
        <f>G14+G15+G21+G22+G23+G36+G37+G38+G39+G40+G41+G42+G45+G46+G53+G54+G55+G56+G57+G58+G59+G60+G61+G65+G66+G67+G68+G69+G70</f>
        <v>5.4101000000000008</v>
      </c>
      <c r="H71" s="85">
        <f t="shared" ref="H71:P71" si="0">H14+H15+H21+H22+H23+H36+H37+H38+H39+H40+H41+H42+H45+H46+H53+H54+H55+H56+H57+H58+H59+H60+H61+H65+H66+H67+H68+H69+H70</f>
        <v>5.5301000000000009</v>
      </c>
      <c r="I71" s="85">
        <f t="shared" si="0"/>
        <v>5.690100000000001</v>
      </c>
      <c r="J71" s="85">
        <f t="shared" si="0"/>
        <v>6.6401000000000003</v>
      </c>
      <c r="K71" s="85">
        <f t="shared" si="0"/>
        <v>8.5701000000000001</v>
      </c>
      <c r="L71" s="85">
        <f t="shared" si="0"/>
        <v>10.4001</v>
      </c>
      <c r="M71" s="85">
        <f t="shared" si="0"/>
        <v>17.350099999999998</v>
      </c>
      <c r="N71" s="85">
        <f t="shared" si="0"/>
        <v>17.350099999999998</v>
      </c>
      <c r="O71" s="85">
        <f t="shared" si="0"/>
        <v>20.300099999999997</v>
      </c>
      <c r="P71" s="85">
        <f t="shared" si="0"/>
        <v>20.300099999999997</v>
      </c>
      <c r="Q71" s="20"/>
      <c r="R71" s="85"/>
    </row>
    <row r="72" spans="1:18" s="21" customFormat="1" ht="12.75" hidden="1" x14ac:dyDescent="0.2">
      <c r="A72" s="101"/>
      <c r="B72" s="101"/>
      <c r="C72" s="101"/>
      <c r="D72" s="101"/>
      <c r="E72" s="101"/>
      <c r="F72" s="64" t="s">
        <v>31</v>
      </c>
      <c r="G72" s="85">
        <f>G16+G17+G18+G19+G20+G24+G25+G26+G27+G28+G29+G30+G31+G32+G33+G34+G35+G43+G44+G47+G48+G49+G50+G51+G52+G62+G63+G64</f>
        <v>0.85030000000000006</v>
      </c>
      <c r="H72" s="85">
        <f t="shared" ref="H72:P72" si="1">H16+H17+H18+H19+H20+H24+H25+H26+H27+H28+H29+H30+H31+H32+H33+H34+H35+H43+H44+H47+H48+H49+H50+H51+H52+H62+H63+H64</f>
        <v>2.5063</v>
      </c>
      <c r="I72" s="85">
        <f t="shared" si="1"/>
        <v>2.8902999999999999</v>
      </c>
      <c r="J72" s="85">
        <f t="shared" si="1"/>
        <v>4.0462999999999996</v>
      </c>
      <c r="K72" s="85">
        <f t="shared" si="1"/>
        <v>10.8833</v>
      </c>
      <c r="L72" s="85">
        <f t="shared" si="1"/>
        <v>14.079300000000002</v>
      </c>
      <c r="M72" s="85">
        <f t="shared" si="1"/>
        <v>14.634300000000001</v>
      </c>
      <c r="N72" s="85">
        <f t="shared" si="1"/>
        <v>19.234300000000001</v>
      </c>
      <c r="O72" s="85">
        <f t="shared" si="1"/>
        <v>20.834300000000002</v>
      </c>
      <c r="P72" s="85">
        <f t="shared" si="1"/>
        <v>22.940300000000004</v>
      </c>
      <c r="Q72" s="20"/>
      <c r="R72" s="20"/>
    </row>
    <row r="73" spans="1:18" s="21" customFormat="1" ht="12.75" hidden="1" x14ac:dyDescent="0.2">
      <c r="A73" s="101"/>
      <c r="B73" s="101"/>
      <c r="C73" s="101"/>
      <c r="D73" s="101"/>
      <c r="E73" s="101"/>
      <c r="F73" s="64" t="s">
        <v>32</v>
      </c>
      <c r="G73" s="85">
        <v>0</v>
      </c>
      <c r="H73" s="85">
        <v>0</v>
      </c>
      <c r="I73" s="85">
        <v>0</v>
      </c>
      <c r="J73" s="85">
        <v>0</v>
      </c>
      <c r="K73" s="85">
        <v>0</v>
      </c>
      <c r="L73" s="85">
        <v>0</v>
      </c>
      <c r="M73" s="85">
        <v>0</v>
      </c>
      <c r="N73" s="85">
        <v>0</v>
      </c>
      <c r="O73" s="85">
        <v>0</v>
      </c>
      <c r="P73" s="85">
        <v>0</v>
      </c>
      <c r="Q73" s="20"/>
      <c r="R73" s="85"/>
    </row>
    <row r="74" spans="1:18" s="21" customFormat="1" ht="12.75" hidden="1" x14ac:dyDescent="0.2">
      <c r="A74" s="101"/>
      <c r="B74" s="101"/>
      <c r="C74" s="101"/>
      <c r="D74" s="101"/>
      <c r="E74" s="101"/>
      <c r="F74" s="64" t="s">
        <v>23</v>
      </c>
      <c r="G74" s="85">
        <f t="shared" ref="G74:P74" si="2">SUM(G14:G70)</f>
        <v>6.2604000000000006</v>
      </c>
      <c r="H74" s="85">
        <f t="shared" si="2"/>
        <v>8.0363999999999987</v>
      </c>
      <c r="I74" s="85">
        <f t="shared" si="2"/>
        <v>8.5803999999999991</v>
      </c>
      <c r="J74" s="85">
        <f t="shared" si="2"/>
        <v>10.686400000000003</v>
      </c>
      <c r="K74" s="85">
        <f t="shared" si="2"/>
        <v>19.453399999999998</v>
      </c>
      <c r="L74" s="85">
        <f t="shared" si="2"/>
        <v>24.479399999999998</v>
      </c>
      <c r="M74" s="85">
        <f t="shared" si="2"/>
        <v>31.984399999999994</v>
      </c>
      <c r="N74" s="85">
        <f t="shared" si="2"/>
        <v>36.584399999999995</v>
      </c>
      <c r="O74" s="85">
        <f t="shared" si="2"/>
        <v>41.134399999999999</v>
      </c>
      <c r="P74" s="85">
        <f t="shared" si="2"/>
        <v>43.240400000000001</v>
      </c>
      <c r="Q74" s="85"/>
      <c r="R74" s="20"/>
    </row>
    <row r="75" spans="1:18" s="21" customFormat="1" ht="12.75" hidden="1" x14ac:dyDescent="0.2">
      <c r="A75" s="101"/>
      <c r="B75" s="101"/>
      <c r="C75" s="101"/>
      <c r="D75" s="101"/>
      <c r="E75" s="101"/>
      <c r="F75" s="64" t="s">
        <v>24</v>
      </c>
      <c r="G75" s="85">
        <f>G14+G15+G21+G22+G23+G54+G55+G56+G57+G58+G59+G60+G61+G65+G66+G67+G68+G69+G70</f>
        <v>5.4101000000000008</v>
      </c>
      <c r="H75" s="85">
        <f t="shared" ref="H75:P75" si="3">H14+H15+H21+H22+H23+H54+H55+H56+H57+H58+H59+H60+H61+H65+H66+H67+H68+H69+H70</f>
        <v>5.5301000000000009</v>
      </c>
      <c r="I75" s="85">
        <f t="shared" si="3"/>
        <v>5.690100000000001</v>
      </c>
      <c r="J75" s="85">
        <f t="shared" si="3"/>
        <v>5.8401000000000014</v>
      </c>
      <c r="K75" s="85">
        <f t="shared" si="3"/>
        <v>7.3701000000000008</v>
      </c>
      <c r="L75" s="85">
        <f t="shared" si="3"/>
        <v>8.8001000000000005</v>
      </c>
      <c r="M75" s="85">
        <f t="shared" si="3"/>
        <v>14.7501</v>
      </c>
      <c r="N75" s="85">
        <f t="shared" si="3"/>
        <v>14.7501</v>
      </c>
      <c r="O75" s="85">
        <f t="shared" si="3"/>
        <v>15.100099999999999</v>
      </c>
      <c r="P75" s="85">
        <f t="shared" si="3"/>
        <v>15.100099999999999</v>
      </c>
      <c r="Q75" s="20"/>
      <c r="R75" s="20"/>
    </row>
    <row r="76" spans="1:18" s="48" customFormat="1" ht="48" hidden="1" customHeight="1" x14ac:dyDescent="0.2">
      <c r="A76" s="56">
        <v>2</v>
      </c>
      <c r="B76" s="102" t="s">
        <v>1122</v>
      </c>
      <c r="C76" s="102"/>
      <c r="D76" s="102"/>
      <c r="E76" s="102"/>
      <c r="F76" s="102"/>
      <c r="G76" s="102"/>
      <c r="H76" s="102"/>
      <c r="I76" s="102"/>
      <c r="J76" s="102"/>
      <c r="K76" s="102"/>
      <c r="L76" s="102"/>
      <c r="M76" s="102"/>
      <c r="N76" s="102"/>
      <c r="O76" s="102"/>
      <c r="P76" s="102"/>
      <c r="Q76" s="96"/>
      <c r="R76" s="53"/>
    </row>
    <row r="77" spans="1:18" s="21" customFormat="1" ht="12.75" hidden="1" x14ac:dyDescent="0.2">
      <c r="A77" s="66" t="s">
        <v>34</v>
      </c>
      <c r="B77" s="24" t="s">
        <v>1140</v>
      </c>
      <c r="C77" s="24" t="s">
        <v>83</v>
      </c>
      <c r="D77" s="66" t="s">
        <v>84</v>
      </c>
      <c r="E77" s="66" t="s">
        <v>64</v>
      </c>
      <c r="F77" s="64" t="s">
        <v>28</v>
      </c>
      <c r="G77" s="85">
        <v>0.68</v>
      </c>
      <c r="H77" s="85">
        <v>0.68</v>
      </c>
      <c r="I77" s="85">
        <v>0.68</v>
      </c>
      <c r="J77" s="85">
        <v>0.68</v>
      </c>
      <c r="K77" s="85">
        <v>0.68</v>
      </c>
      <c r="L77" s="85">
        <v>0.68</v>
      </c>
      <c r="M77" s="85">
        <v>0.68</v>
      </c>
      <c r="N77" s="85">
        <v>0.68</v>
      </c>
      <c r="O77" s="85">
        <v>0.68</v>
      </c>
      <c r="P77" s="85">
        <v>0.68</v>
      </c>
      <c r="Q77" s="66" t="s">
        <v>61</v>
      </c>
      <c r="R77" s="66" t="s">
        <v>1140</v>
      </c>
    </row>
    <row r="78" spans="1:18" s="21" customFormat="1" ht="12.75" hidden="1" x14ac:dyDescent="0.2">
      <c r="A78" s="66" t="s">
        <v>35</v>
      </c>
      <c r="B78" s="24" t="s">
        <v>1140</v>
      </c>
      <c r="C78" s="24" t="s">
        <v>83</v>
      </c>
      <c r="D78" s="66" t="s">
        <v>85</v>
      </c>
      <c r="E78" s="66" t="s">
        <v>64</v>
      </c>
      <c r="F78" s="64" t="s">
        <v>28</v>
      </c>
      <c r="G78" s="88">
        <v>1E-4</v>
      </c>
      <c r="H78" s="88">
        <v>1E-4</v>
      </c>
      <c r="I78" s="88">
        <v>1E-4</v>
      </c>
      <c r="J78" s="88">
        <v>1E-4</v>
      </c>
      <c r="K78" s="88">
        <v>1E-4</v>
      </c>
      <c r="L78" s="88">
        <v>1E-4</v>
      </c>
      <c r="M78" s="88">
        <v>1E-4</v>
      </c>
      <c r="N78" s="88">
        <v>1E-4</v>
      </c>
      <c r="O78" s="88">
        <v>1E-4</v>
      </c>
      <c r="P78" s="88">
        <v>1E-4</v>
      </c>
      <c r="Q78" s="66" t="s">
        <v>61</v>
      </c>
      <c r="R78" s="66" t="s">
        <v>1140</v>
      </c>
    </row>
    <row r="79" spans="1:18" s="21" customFormat="1" ht="25.5" hidden="1" x14ac:dyDescent="0.2">
      <c r="A79" s="66" t="s">
        <v>36</v>
      </c>
      <c r="B79" s="24" t="s">
        <v>1140</v>
      </c>
      <c r="C79" s="65" t="s">
        <v>1143</v>
      </c>
      <c r="D79" s="66" t="s">
        <v>1141</v>
      </c>
      <c r="E79" s="66" t="s">
        <v>33</v>
      </c>
      <c r="F79" s="64" t="s">
        <v>31</v>
      </c>
      <c r="G79" s="85">
        <v>0.45</v>
      </c>
      <c r="H79" s="85">
        <v>0.45</v>
      </c>
      <c r="I79" s="85">
        <v>0.45</v>
      </c>
      <c r="J79" s="85">
        <v>0.45</v>
      </c>
      <c r="K79" s="85">
        <v>0.45</v>
      </c>
      <c r="L79" s="85">
        <v>0.45</v>
      </c>
      <c r="M79" s="85">
        <v>0.45</v>
      </c>
      <c r="N79" s="85">
        <v>0.45</v>
      </c>
      <c r="O79" s="85">
        <v>0.45</v>
      </c>
      <c r="P79" s="85">
        <v>0.45</v>
      </c>
      <c r="Q79" s="66" t="s">
        <v>1140</v>
      </c>
      <c r="R79" s="66" t="s">
        <v>1140</v>
      </c>
    </row>
    <row r="80" spans="1:18" s="21" customFormat="1" ht="25.5" hidden="1" x14ac:dyDescent="0.2">
      <c r="A80" s="66" t="s">
        <v>37</v>
      </c>
      <c r="B80" s="24" t="s">
        <v>1140</v>
      </c>
      <c r="C80" s="24" t="s">
        <v>1144</v>
      </c>
      <c r="D80" s="66" t="s">
        <v>1142</v>
      </c>
      <c r="E80" s="66" t="s">
        <v>33</v>
      </c>
      <c r="F80" s="64" t="s">
        <v>31</v>
      </c>
      <c r="G80" s="85">
        <v>0.3</v>
      </c>
      <c r="H80" s="85">
        <v>0.3</v>
      </c>
      <c r="I80" s="85">
        <v>0.3</v>
      </c>
      <c r="J80" s="85">
        <v>0.3</v>
      </c>
      <c r="K80" s="85">
        <v>0.3</v>
      </c>
      <c r="L80" s="85">
        <v>0.3</v>
      </c>
      <c r="M80" s="85">
        <v>0.3</v>
      </c>
      <c r="N80" s="85">
        <v>0.3</v>
      </c>
      <c r="O80" s="85">
        <v>0.3</v>
      </c>
      <c r="P80" s="85">
        <v>0.3</v>
      </c>
      <c r="Q80" s="66" t="s">
        <v>1140</v>
      </c>
      <c r="R80" s="66" t="s">
        <v>1140</v>
      </c>
    </row>
    <row r="81" spans="1:18" s="21" customFormat="1" ht="25.5" hidden="1" x14ac:dyDescent="0.2">
      <c r="A81" s="66" t="s">
        <v>38</v>
      </c>
      <c r="B81" s="65" t="s">
        <v>1140</v>
      </c>
      <c r="C81" s="24" t="s">
        <v>1146</v>
      </c>
      <c r="D81" s="66" t="s">
        <v>1145</v>
      </c>
      <c r="E81" s="66" t="s">
        <v>33</v>
      </c>
      <c r="F81" s="64" t="s">
        <v>31</v>
      </c>
      <c r="G81" s="85">
        <v>0.3</v>
      </c>
      <c r="H81" s="85">
        <v>0.3</v>
      </c>
      <c r="I81" s="85">
        <v>0.3</v>
      </c>
      <c r="J81" s="85">
        <v>0.3</v>
      </c>
      <c r="K81" s="85">
        <v>0.3</v>
      </c>
      <c r="L81" s="85">
        <v>0.3</v>
      </c>
      <c r="M81" s="85">
        <v>0.3</v>
      </c>
      <c r="N81" s="85">
        <v>0.3</v>
      </c>
      <c r="O81" s="85">
        <v>0.3</v>
      </c>
      <c r="P81" s="85">
        <v>0.3</v>
      </c>
      <c r="Q81" s="66" t="s">
        <v>1140</v>
      </c>
      <c r="R81" s="66" t="s">
        <v>1140</v>
      </c>
    </row>
    <row r="82" spans="1:18" s="21" customFormat="1" ht="25.5" hidden="1" x14ac:dyDescent="0.2">
      <c r="A82" s="66" t="s">
        <v>39</v>
      </c>
      <c r="B82" s="24" t="s">
        <v>1140</v>
      </c>
      <c r="C82" s="24" t="s">
        <v>1148</v>
      </c>
      <c r="D82" s="66" t="s">
        <v>1147</v>
      </c>
      <c r="E82" s="66" t="s">
        <v>33</v>
      </c>
      <c r="F82" s="64" t="s">
        <v>31</v>
      </c>
      <c r="G82" s="85">
        <v>0.27</v>
      </c>
      <c r="H82" s="85">
        <v>0.27</v>
      </c>
      <c r="I82" s="85">
        <v>0.27</v>
      </c>
      <c r="J82" s="85">
        <v>0.27</v>
      </c>
      <c r="K82" s="85">
        <v>0.27</v>
      </c>
      <c r="L82" s="85">
        <v>0.27</v>
      </c>
      <c r="M82" s="85">
        <v>0.27</v>
      </c>
      <c r="N82" s="85">
        <v>0.27</v>
      </c>
      <c r="O82" s="85">
        <v>0.27</v>
      </c>
      <c r="P82" s="85">
        <v>0.27</v>
      </c>
      <c r="Q82" s="66" t="s">
        <v>1140</v>
      </c>
      <c r="R82" s="66" t="s">
        <v>1140</v>
      </c>
    </row>
    <row r="83" spans="1:18" s="21" customFormat="1" ht="12.75" hidden="1" x14ac:dyDescent="0.2">
      <c r="A83" s="66" t="s">
        <v>40</v>
      </c>
      <c r="B83" s="24" t="s">
        <v>1140</v>
      </c>
      <c r="C83" s="24" t="s">
        <v>86</v>
      </c>
      <c r="D83" s="66" t="s">
        <v>87</v>
      </c>
      <c r="E83" s="66" t="s">
        <v>64</v>
      </c>
      <c r="F83" s="64" t="s">
        <v>28</v>
      </c>
      <c r="G83" s="85">
        <v>0.45</v>
      </c>
      <c r="H83" s="85">
        <v>0.45</v>
      </c>
      <c r="I83" s="85">
        <v>0.45</v>
      </c>
      <c r="J83" s="85">
        <v>0.45</v>
      </c>
      <c r="K83" s="85">
        <v>0.45</v>
      </c>
      <c r="L83" s="85">
        <v>0.45</v>
      </c>
      <c r="M83" s="85">
        <v>0.45</v>
      </c>
      <c r="N83" s="85">
        <v>0.45</v>
      </c>
      <c r="O83" s="85">
        <v>0.45</v>
      </c>
      <c r="P83" s="85">
        <v>0.45</v>
      </c>
      <c r="Q83" s="66" t="s">
        <v>61</v>
      </c>
      <c r="R83" s="66" t="s">
        <v>1140</v>
      </c>
    </row>
    <row r="84" spans="1:18" s="21" customFormat="1" ht="12.75" hidden="1" x14ac:dyDescent="0.2">
      <c r="A84" s="66" t="s">
        <v>41</v>
      </c>
      <c r="B84" s="24" t="s">
        <v>1140</v>
      </c>
      <c r="C84" s="24" t="s">
        <v>86</v>
      </c>
      <c r="D84" s="66" t="s">
        <v>89</v>
      </c>
      <c r="E84" s="66" t="s">
        <v>64</v>
      </c>
      <c r="F84" s="64" t="s">
        <v>28</v>
      </c>
      <c r="G84" s="85">
        <v>0.15</v>
      </c>
      <c r="H84" s="85">
        <v>0.15</v>
      </c>
      <c r="I84" s="85">
        <v>0.15</v>
      </c>
      <c r="J84" s="85">
        <v>0.15</v>
      </c>
      <c r="K84" s="85">
        <v>0.15</v>
      </c>
      <c r="L84" s="85">
        <v>0.15</v>
      </c>
      <c r="M84" s="85">
        <v>0.15</v>
      </c>
      <c r="N84" s="85">
        <v>0.15</v>
      </c>
      <c r="O84" s="85">
        <v>0.15</v>
      </c>
      <c r="P84" s="85">
        <v>0.15</v>
      </c>
      <c r="Q84" s="66" t="s">
        <v>61</v>
      </c>
      <c r="R84" s="66" t="s">
        <v>1140</v>
      </c>
    </row>
    <row r="85" spans="1:18" s="21" customFormat="1" ht="12.75" hidden="1" x14ac:dyDescent="0.2">
      <c r="A85" s="66" t="s">
        <v>42</v>
      </c>
      <c r="B85" s="24" t="s">
        <v>1140</v>
      </c>
      <c r="C85" s="24" t="s">
        <v>86</v>
      </c>
      <c r="D85" s="66" t="s">
        <v>88</v>
      </c>
      <c r="E85" s="66" t="s">
        <v>64</v>
      </c>
      <c r="F85" s="64" t="s">
        <v>28</v>
      </c>
      <c r="G85" s="63">
        <v>0.68</v>
      </c>
      <c r="H85" s="63">
        <v>0.68</v>
      </c>
      <c r="I85" s="63">
        <v>0.68</v>
      </c>
      <c r="J85" s="63">
        <v>0.68</v>
      </c>
      <c r="K85" s="63">
        <v>0.68</v>
      </c>
      <c r="L85" s="63">
        <v>0.68</v>
      </c>
      <c r="M85" s="63">
        <v>0.68</v>
      </c>
      <c r="N85" s="63">
        <v>0.68</v>
      </c>
      <c r="O85" s="63">
        <v>0.68</v>
      </c>
      <c r="P85" s="63">
        <v>0.68</v>
      </c>
      <c r="Q85" s="66" t="s">
        <v>61</v>
      </c>
      <c r="R85" s="66" t="s">
        <v>1140</v>
      </c>
    </row>
    <row r="86" spans="1:18" s="21" customFormat="1" ht="25.5" hidden="1" x14ac:dyDescent="0.2">
      <c r="A86" s="66" t="s">
        <v>43</v>
      </c>
      <c r="B86" s="24" t="s">
        <v>1204</v>
      </c>
      <c r="C86" s="24" t="s">
        <v>797</v>
      </c>
      <c r="D86" s="66" t="s">
        <v>1203</v>
      </c>
      <c r="E86" s="66" t="s">
        <v>33</v>
      </c>
      <c r="F86" s="64" t="s">
        <v>31</v>
      </c>
      <c r="G86" s="85"/>
      <c r="H86" s="85"/>
      <c r="I86" s="85"/>
      <c r="J86" s="85"/>
      <c r="K86" s="85"/>
      <c r="L86" s="85"/>
      <c r="M86" s="85"/>
      <c r="N86" s="85"/>
      <c r="O86" s="85"/>
      <c r="P86" s="85">
        <v>1.34</v>
      </c>
      <c r="Q86" s="66" t="s">
        <v>61</v>
      </c>
      <c r="R86" s="66" t="s">
        <v>46</v>
      </c>
    </row>
    <row r="87" spans="1:18" s="21" customFormat="1" ht="25.5" hidden="1" x14ac:dyDescent="0.2">
      <c r="A87" s="66" t="s">
        <v>44</v>
      </c>
      <c r="B87" s="24" t="s">
        <v>447</v>
      </c>
      <c r="C87" s="24" t="s">
        <v>446</v>
      </c>
      <c r="D87" s="66" t="s">
        <v>1276</v>
      </c>
      <c r="E87" s="66" t="s">
        <v>33</v>
      </c>
      <c r="F87" s="64" t="s">
        <v>31</v>
      </c>
      <c r="G87" s="85">
        <v>0.5</v>
      </c>
      <c r="H87" s="85">
        <v>0.5</v>
      </c>
      <c r="I87" s="85">
        <v>0.5</v>
      </c>
      <c r="J87" s="85">
        <v>0.5</v>
      </c>
      <c r="K87" s="85">
        <v>0.5</v>
      </c>
      <c r="L87" s="85">
        <v>0.5</v>
      </c>
      <c r="M87" s="85">
        <v>0.5</v>
      </c>
      <c r="N87" s="85">
        <v>0.5</v>
      </c>
      <c r="O87" s="85">
        <v>0.5</v>
      </c>
      <c r="P87" s="85">
        <v>0.5</v>
      </c>
      <c r="Q87" s="66" t="s">
        <v>447</v>
      </c>
      <c r="R87" s="66" t="s">
        <v>448</v>
      </c>
    </row>
    <row r="88" spans="1:18" s="21" customFormat="1" ht="38.25" hidden="1" x14ac:dyDescent="0.2">
      <c r="A88" s="66" t="s">
        <v>392</v>
      </c>
      <c r="B88" s="24" t="s">
        <v>447</v>
      </c>
      <c r="C88" s="24" t="s">
        <v>446</v>
      </c>
      <c r="D88" s="66" t="s">
        <v>445</v>
      </c>
      <c r="E88" s="66" t="s">
        <v>33</v>
      </c>
      <c r="F88" s="64" t="s">
        <v>31</v>
      </c>
      <c r="G88" s="85">
        <v>0.5</v>
      </c>
      <c r="H88" s="85">
        <v>0.5</v>
      </c>
      <c r="I88" s="85">
        <v>0.5</v>
      </c>
      <c r="J88" s="85">
        <v>0.5</v>
      </c>
      <c r="K88" s="85">
        <v>0.5</v>
      </c>
      <c r="L88" s="85">
        <v>0.5</v>
      </c>
      <c r="M88" s="85">
        <v>0.5</v>
      </c>
      <c r="N88" s="85">
        <v>0.5</v>
      </c>
      <c r="O88" s="85">
        <v>0.5</v>
      </c>
      <c r="P88" s="85">
        <v>0.5</v>
      </c>
      <c r="Q88" s="64" t="s">
        <v>447</v>
      </c>
      <c r="R88" s="66" t="s">
        <v>448</v>
      </c>
    </row>
    <row r="89" spans="1:18" s="21" customFormat="1" ht="12.75" x14ac:dyDescent="0.2">
      <c r="A89" s="66" t="s">
        <v>393</v>
      </c>
      <c r="B89" s="24" t="s">
        <v>577</v>
      </c>
      <c r="C89" s="24" t="s">
        <v>580</v>
      </c>
      <c r="D89" s="66" t="s">
        <v>1290</v>
      </c>
      <c r="E89" s="66" t="s">
        <v>33</v>
      </c>
      <c r="F89" s="64" t="s">
        <v>28</v>
      </c>
      <c r="G89" s="85">
        <v>0.75</v>
      </c>
      <c r="H89" s="85">
        <v>0.75</v>
      </c>
      <c r="I89" s="85">
        <v>0.75</v>
      </c>
      <c r="J89" s="85">
        <v>0.75</v>
      </c>
      <c r="K89" s="85">
        <v>0.75</v>
      </c>
      <c r="L89" s="85">
        <v>0.75</v>
      </c>
      <c r="M89" s="85">
        <v>0.75</v>
      </c>
      <c r="N89" s="85">
        <v>0.75</v>
      </c>
      <c r="O89" s="85">
        <v>0.75</v>
      </c>
      <c r="P89" s="85">
        <v>0.75</v>
      </c>
      <c r="Q89" s="66" t="s">
        <v>45</v>
      </c>
      <c r="R89" s="66" t="s">
        <v>582</v>
      </c>
    </row>
    <row r="90" spans="1:18" s="21" customFormat="1" ht="12.75" x14ac:dyDescent="0.2">
      <c r="A90" s="66" t="s">
        <v>394</v>
      </c>
      <c r="B90" s="24" t="s">
        <v>579</v>
      </c>
      <c r="C90" s="24" t="s">
        <v>581</v>
      </c>
      <c r="D90" s="66" t="s">
        <v>1291</v>
      </c>
      <c r="E90" s="66" t="s">
        <v>33</v>
      </c>
      <c r="F90" s="64" t="s">
        <v>28</v>
      </c>
      <c r="G90" s="85"/>
      <c r="H90" s="85"/>
      <c r="I90" s="85">
        <v>0.75</v>
      </c>
      <c r="J90" s="85">
        <v>0.75</v>
      </c>
      <c r="K90" s="85">
        <v>0.75</v>
      </c>
      <c r="L90" s="85">
        <v>0.75</v>
      </c>
      <c r="M90" s="85">
        <v>0.75</v>
      </c>
      <c r="N90" s="85">
        <v>0.75</v>
      </c>
      <c r="O90" s="85">
        <v>0.75</v>
      </c>
      <c r="P90" s="85">
        <v>0.75</v>
      </c>
      <c r="Q90" s="66" t="s">
        <v>45</v>
      </c>
      <c r="R90" s="66" t="s">
        <v>582</v>
      </c>
    </row>
    <row r="91" spans="1:18" s="21" customFormat="1" ht="12.75" x14ac:dyDescent="0.2">
      <c r="A91" s="66" t="s">
        <v>395</v>
      </c>
      <c r="B91" s="24" t="s">
        <v>583</v>
      </c>
      <c r="C91" s="24" t="s">
        <v>584</v>
      </c>
      <c r="D91" s="66" t="s">
        <v>585</v>
      </c>
      <c r="E91" s="66" t="s">
        <v>33</v>
      </c>
      <c r="F91" s="64" t="s">
        <v>28</v>
      </c>
      <c r="G91" s="85"/>
      <c r="H91" s="85"/>
      <c r="I91" s="85"/>
      <c r="J91" s="85"/>
      <c r="K91" s="85">
        <v>1.85</v>
      </c>
      <c r="L91" s="85">
        <v>1.85</v>
      </c>
      <c r="M91" s="85">
        <v>1.85</v>
      </c>
      <c r="N91" s="85">
        <v>1.85</v>
      </c>
      <c r="O91" s="85">
        <v>1.85</v>
      </c>
      <c r="P91" s="85">
        <v>1.85</v>
      </c>
      <c r="Q91" s="66" t="s">
        <v>45</v>
      </c>
      <c r="R91" s="66" t="s">
        <v>582</v>
      </c>
    </row>
    <row r="92" spans="1:18" s="21" customFormat="1" ht="12.75" x14ac:dyDescent="0.2">
      <c r="A92" s="66" t="s">
        <v>396</v>
      </c>
      <c r="B92" s="65" t="s">
        <v>582</v>
      </c>
      <c r="C92" s="24" t="s">
        <v>796</v>
      </c>
      <c r="D92" s="66" t="s">
        <v>1292</v>
      </c>
      <c r="E92" s="84" t="s">
        <v>33</v>
      </c>
      <c r="F92" s="81" t="s">
        <v>31</v>
      </c>
      <c r="G92" s="85">
        <v>0.18</v>
      </c>
      <c r="H92" s="85">
        <v>0.18</v>
      </c>
      <c r="I92" s="85">
        <v>0.18</v>
      </c>
      <c r="J92" s="85">
        <v>0.18</v>
      </c>
      <c r="K92" s="85">
        <v>0.18</v>
      </c>
      <c r="L92" s="85">
        <v>0.18</v>
      </c>
      <c r="M92" s="85">
        <v>0.18</v>
      </c>
      <c r="N92" s="85">
        <v>0.18</v>
      </c>
      <c r="O92" s="85">
        <v>0.18</v>
      </c>
      <c r="P92" s="85">
        <v>0.18</v>
      </c>
      <c r="Q92" s="66" t="s">
        <v>61</v>
      </c>
      <c r="R92" s="66" t="s">
        <v>582</v>
      </c>
    </row>
    <row r="93" spans="1:18" s="21" customFormat="1" ht="12.75" x14ac:dyDescent="0.2">
      <c r="A93" s="66" t="s">
        <v>397</v>
      </c>
      <c r="B93" s="24" t="s">
        <v>582</v>
      </c>
      <c r="C93" s="24" t="s">
        <v>796</v>
      </c>
      <c r="D93" s="66" t="s">
        <v>1293</v>
      </c>
      <c r="E93" s="84" t="s">
        <v>33</v>
      </c>
      <c r="F93" s="81" t="s">
        <v>31</v>
      </c>
      <c r="G93" s="85">
        <v>0.01</v>
      </c>
      <c r="H93" s="85">
        <v>0.01</v>
      </c>
      <c r="I93" s="85">
        <v>0.01</v>
      </c>
      <c r="J93" s="85">
        <v>0.01</v>
      </c>
      <c r="K93" s="85">
        <v>0.01</v>
      </c>
      <c r="L93" s="85">
        <v>0.01</v>
      </c>
      <c r="M93" s="85">
        <v>0.01</v>
      </c>
      <c r="N93" s="85">
        <v>0.01</v>
      </c>
      <c r="O93" s="85">
        <v>0.01</v>
      </c>
      <c r="P93" s="85">
        <v>0.01</v>
      </c>
      <c r="Q93" s="66" t="s">
        <v>61</v>
      </c>
      <c r="R93" s="66" t="s">
        <v>582</v>
      </c>
    </row>
    <row r="94" spans="1:18" s="21" customFormat="1" ht="12.75" x14ac:dyDescent="0.2">
      <c r="A94" s="66" t="s">
        <v>398</v>
      </c>
      <c r="B94" s="24" t="s">
        <v>582</v>
      </c>
      <c r="C94" s="24" t="s">
        <v>796</v>
      </c>
      <c r="D94" s="66" t="s">
        <v>1294</v>
      </c>
      <c r="E94" s="84" t="s">
        <v>33</v>
      </c>
      <c r="F94" s="81" t="s">
        <v>31</v>
      </c>
      <c r="G94" s="85">
        <v>0.46</v>
      </c>
      <c r="H94" s="85">
        <v>0.46</v>
      </c>
      <c r="I94" s="85">
        <v>0.46</v>
      </c>
      <c r="J94" s="85">
        <v>0.46</v>
      </c>
      <c r="K94" s="85">
        <v>0.46</v>
      </c>
      <c r="L94" s="85">
        <v>0.46</v>
      </c>
      <c r="M94" s="85">
        <v>0.46</v>
      </c>
      <c r="N94" s="85">
        <v>0.46</v>
      </c>
      <c r="O94" s="85">
        <v>0.46</v>
      </c>
      <c r="P94" s="85">
        <v>0.46</v>
      </c>
      <c r="Q94" s="66" t="s">
        <v>61</v>
      </c>
      <c r="R94" s="66" t="s">
        <v>582</v>
      </c>
    </row>
    <row r="95" spans="1:18" s="21" customFormat="1" ht="12.75" x14ac:dyDescent="0.2">
      <c r="A95" s="66" t="s">
        <v>473</v>
      </c>
      <c r="B95" s="24" t="s">
        <v>582</v>
      </c>
      <c r="C95" s="24" t="s">
        <v>796</v>
      </c>
      <c r="D95" s="66" t="s">
        <v>1295</v>
      </c>
      <c r="E95" s="84" t="s">
        <v>33</v>
      </c>
      <c r="F95" s="81" t="s">
        <v>31</v>
      </c>
      <c r="G95" s="88">
        <v>1E-4</v>
      </c>
      <c r="H95" s="88">
        <v>1E-4</v>
      </c>
      <c r="I95" s="88">
        <v>1E-4</v>
      </c>
      <c r="J95" s="88">
        <v>1E-4</v>
      </c>
      <c r="K95" s="88">
        <v>1E-4</v>
      </c>
      <c r="L95" s="88">
        <v>1E-4</v>
      </c>
      <c r="M95" s="88">
        <v>1E-4</v>
      </c>
      <c r="N95" s="88">
        <v>1E-4</v>
      </c>
      <c r="O95" s="88">
        <v>1E-4</v>
      </c>
      <c r="P95" s="88">
        <v>1E-4</v>
      </c>
      <c r="Q95" s="66" t="s">
        <v>61</v>
      </c>
      <c r="R95" s="66" t="s">
        <v>582</v>
      </c>
    </row>
    <row r="96" spans="1:18" s="21" customFormat="1" ht="51" hidden="1" x14ac:dyDescent="0.2">
      <c r="A96" s="66" t="s">
        <v>474</v>
      </c>
      <c r="B96" s="61" t="s">
        <v>1445</v>
      </c>
      <c r="C96" s="61" t="s">
        <v>385</v>
      </c>
      <c r="D96" s="84" t="s">
        <v>387</v>
      </c>
      <c r="E96" s="66" t="s">
        <v>64</v>
      </c>
      <c r="F96" s="64" t="s">
        <v>28</v>
      </c>
      <c r="G96" s="80"/>
      <c r="H96" s="80">
        <v>0.12</v>
      </c>
      <c r="I96" s="80">
        <v>0.12</v>
      </c>
      <c r="J96" s="80">
        <v>0.12</v>
      </c>
      <c r="K96" s="80">
        <v>0.12</v>
      </c>
      <c r="L96" s="80">
        <v>0.12</v>
      </c>
      <c r="M96" s="80">
        <v>0.12</v>
      </c>
      <c r="N96" s="80">
        <v>0.12</v>
      </c>
      <c r="O96" s="80">
        <v>0.12</v>
      </c>
      <c r="P96" s="80">
        <v>0.12</v>
      </c>
      <c r="Q96" s="84" t="s">
        <v>61</v>
      </c>
      <c r="R96" s="66" t="s">
        <v>391</v>
      </c>
    </row>
    <row r="97" spans="1:18" s="21" customFormat="1" ht="38.25" hidden="1" x14ac:dyDescent="0.2">
      <c r="A97" s="66" t="s">
        <v>475</v>
      </c>
      <c r="B97" s="83" t="s">
        <v>1446</v>
      </c>
      <c r="C97" s="61" t="s">
        <v>385</v>
      </c>
      <c r="D97" s="84" t="s">
        <v>388</v>
      </c>
      <c r="E97" s="66" t="s">
        <v>64</v>
      </c>
      <c r="F97" s="64" t="s">
        <v>28</v>
      </c>
      <c r="G97" s="80"/>
      <c r="H97" s="80"/>
      <c r="I97" s="80">
        <v>0.16</v>
      </c>
      <c r="J97" s="80">
        <v>0.16</v>
      </c>
      <c r="K97" s="80">
        <v>0.16</v>
      </c>
      <c r="L97" s="80">
        <v>0.16</v>
      </c>
      <c r="M97" s="80">
        <v>0.16</v>
      </c>
      <c r="N97" s="80">
        <v>0.16</v>
      </c>
      <c r="O97" s="80">
        <v>0.16</v>
      </c>
      <c r="P97" s="80">
        <v>0.16</v>
      </c>
      <c r="Q97" s="84" t="s">
        <v>61</v>
      </c>
      <c r="R97" s="66" t="s">
        <v>391</v>
      </c>
    </row>
    <row r="98" spans="1:18" s="21" customFormat="1" ht="38.25" hidden="1" x14ac:dyDescent="0.2">
      <c r="A98" s="66" t="s">
        <v>476</v>
      </c>
      <c r="B98" s="83" t="s">
        <v>1447</v>
      </c>
      <c r="C98" s="61" t="s">
        <v>385</v>
      </c>
      <c r="D98" s="84" t="s">
        <v>389</v>
      </c>
      <c r="E98" s="66" t="s">
        <v>64</v>
      </c>
      <c r="F98" s="64" t="s">
        <v>28</v>
      </c>
      <c r="G98" s="80"/>
      <c r="H98" s="80"/>
      <c r="I98" s="80"/>
      <c r="J98" s="80">
        <v>0.15</v>
      </c>
      <c r="K98" s="80">
        <v>0.15</v>
      </c>
      <c r="L98" s="80">
        <v>0.15</v>
      </c>
      <c r="M98" s="80">
        <v>0.15</v>
      </c>
      <c r="N98" s="80">
        <v>0.15</v>
      </c>
      <c r="O98" s="80">
        <v>0.15</v>
      </c>
      <c r="P98" s="80">
        <v>0.15</v>
      </c>
      <c r="Q98" s="84" t="s">
        <v>61</v>
      </c>
      <c r="R98" s="66" t="s">
        <v>391</v>
      </c>
    </row>
    <row r="99" spans="1:18" s="21" customFormat="1" ht="38.25" hidden="1" x14ac:dyDescent="0.2">
      <c r="A99" s="66" t="s">
        <v>477</v>
      </c>
      <c r="B99" s="24" t="s">
        <v>774</v>
      </c>
      <c r="C99" s="24" t="s">
        <v>796</v>
      </c>
      <c r="D99" s="66" t="s">
        <v>1068</v>
      </c>
      <c r="E99" s="84" t="s">
        <v>33</v>
      </c>
      <c r="F99" s="81" t="s">
        <v>31</v>
      </c>
      <c r="G99" s="85"/>
      <c r="H99" s="85"/>
      <c r="I99" s="85"/>
      <c r="J99" s="85"/>
      <c r="K99" s="85"/>
      <c r="L99" s="85">
        <v>1.8140000000000001</v>
      </c>
      <c r="M99" s="85">
        <v>1.8140000000000001</v>
      </c>
      <c r="N99" s="85">
        <v>1.8140000000000001</v>
      </c>
      <c r="O99" s="85">
        <v>1.8140000000000001</v>
      </c>
      <c r="P99" s="85">
        <v>1.8140000000000001</v>
      </c>
      <c r="Q99" s="84" t="s">
        <v>61</v>
      </c>
      <c r="R99" s="64" t="s">
        <v>773</v>
      </c>
    </row>
    <row r="100" spans="1:18" s="21" customFormat="1" ht="12.75" hidden="1" x14ac:dyDescent="0.2">
      <c r="A100" s="66" t="s">
        <v>478</v>
      </c>
      <c r="B100" s="24" t="s">
        <v>775</v>
      </c>
      <c r="C100" s="24" t="s">
        <v>795</v>
      </c>
      <c r="D100" s="84" t="s">
        <v>1638</v>
      </c>
      <c r="E100" s="66" t="s">
        <v>33</v>
      </c>
      <c r="F100" s="64" t="s">
        <v>31</v>
      </c>
      <c r="G100" s="85"/>
      <c r="H100" s="85"/>
      <c r="I100" s="85">
        <v>0.38400000000000001</v>
      </c>
      <c r="J100" s="85">
        <v>0.38400000000000001</v>
      </c>
      <c r="K100" s="85">
        <v>0.38400000000000001</v>
      </c>
      <c r="L100" s="85">
        <v>0.38400000000000001</v>
      </c>
      <c r="M100" s="85">
        <v>0.38400000000000001</v>
      </c>
      <c r="N100" s="85">
        <v>0.38400000000000001</v>
      </c>
      <c r="O100" s="85">
        <v>0.38400000000000001</v>
      </c>
      <c r="P100" s="85">
        <v>0.38400000000000001</v>
      </c>
      <c r="Q100" s="84" t="s">
        <v>61</v>
      </c>
      <c r="R100" s="64" t="s">
        <v>773</v>
      </c>
    </row>
    <row r="101" spans="1:18" s="21" customFormat="1" ht="38.25" hidden="1" x14ac:dyDescent="0.2">
      <c r="A101" s="66" t="s">
        <v>479</v>
      </c>
      <c r="B101" s="24" t="s">
        <v>776</v>
      </c>
      <c r="C101" s="24" t="s">
        <v>1459</v>
      </c>
      <c r="D101" s="66" t="s">
        <v>788</v>
      </c>
      <c r="E101" s="66" t="s">
        <v>33</v>
      </c>
      <c r="F101" s="64" t="s">
        <v>31</v>
      </c>
      <c r="G101" s="85"/>
      <c r="H101" s="85"/>
      <c r="I101" s="85"/>
      <c r="J101" s="85"/>
      <c r="K101" s="85">
        <v>2.36</v>
      </c>
      <c r="L101" s="85">
        <v>2.36</v>
      </c>
      <c r="M101" s="85">
        <v>2.36</v>
      </c>
      <c r="N101" s="85">
        <v>2.36</v>
      </c>
      <c r="O101" s="85">
        <v>2.36</v>
      </c>
      <c r="P101" s="85">
        <v>2.3759999999999999</v>
      </c>
      <c r="Q101" s="66" t="s">
        <v>45</v>
      </c>
      <c r="R101" s="64" t="s">
        <v>773</v>
      </c>
    </row>
    <row r="102" spans="1:18" s="21" customFormat="1" ht="25.5" hidden="1" x14ac:dyDescent="0.2">
      <c r="A102" s="66" t="s">
        <v>480</v>
      </c>
      <c r="B102" s="24" t="s">
        <v>777</v>
      </c>
      <c r="C102" s="24" t="s">
        <v>797</v>
      </c>
      <c r="D102" s="66" t="s">
        <v>789</v>
      </c>
      <c r="E102" s="66" t="s">
        <v>33</v>
      </c>
      <c r="F102" s="64" t="s">
        <v>31</v>
      </c>
      <c r="G102" s="85"/>
      <c r="H102" s="85"/>
      <c r="I102" s="85"/>
      <c r="J102" s="85"/>
      <c r="K102" s="85"/>
      <c r="L102" s="85">
        <v>1.3819999999999999</v>
      </c>
      <c r="M102" s="85">
        <v>1.3819999999999999</v>
      </c>
      <c r="N102" s="85">
        <v>1.3819999999999999</v>
      </c>
      <c r="O102" s="85">
        <v>1.3819999999999999</v>
      </c>
      <c r="P102" s="85">
        <v>1.3819999999999999</v>
      </c>
      <c r="Q102" s="84" t="s">
        <v>61</v>
      </c>
      <c r="R102" s="64" t="s">
        <v>773</v>
      </c>
    </row>
    <row r="103" spans="1:18" s="21" customFormat="1" ht="38.25" hidden="1" x14ac:dyDescent="0.2">
      <c r="A103" s="66" t="s">
        <v>481</v>
      </c>
      <c r="B103" s="24" t="s">
        <v>778</v>
      </c>
      <c r="C103" s="24" t="s">
        <v>797</v>
      </c>
      <c r="D103" s="66" t="s">
        <v>790</v>
      </c>
      <c r="E103" s="66" t="s">
        <v>33</v>
      </c>
      <c r="F103" s="64" t="s">
        <v>31</v>
      </c>
      <c r="G103" s="85"/>
      <c r="H103" s="85"/>
      <c r="I103" s="85"/>
      <c r="J103" s="85"/>
      <c r="K103" s="85">
        <v>1.55</v>
      </c>
      <c r="L103" s="85">
        <v>1.55</v>
      </c>
      <c r="M103" s="85">
        <v>1.55</v>
      </c>
      <c r="N103" s="85">
        <v>1.55</v>
      </c>
      <c r="O103" s="85">
        <v>1.55</v>
      </c>
      <c r="P103" s="85">
        <v>1.55</v>
      </c>
      <c r="Q103" s="84" t="s">
        <v>61</v>
      </c>
      <c r="R103" s="64" t="s">
        <v>773</v>
      </c>
    </row>
    <row r="104" spans="1:18" s="21" customFormat="1" ht="25.5" hidden="1" x14ac:dyDescent="0.2">
      <c r="A104" s="66" t="s">
        <v>500</v>
      </c>
      <c r="B104" s="24" t="s">
        <v>779</v>
      </c>
      <c r="C104" s="24" t="s">
        <v>798</v>
      </c>
      <c r="D104" s="66" t="s">
        <v>791</v>
      </c>
      <c r="E104" s="66" t="s">
        <v>33</v>
      </c>
      <c r="F104" s="64" t="s">
        <v>31</v>
      </c>
      <c r="G104" s="85"/>
      <c r="H104" s="85"/>
      <c r="I104" s="85"/>
      <c r="J104" s="85">
        <v>0.156</v>
      </c>
      <c r="K104" s="85">
        <v>0.156</v>
      </c>
      <c r="L104" s="85">
        <v>0.156</v>
      </c>
      <c r="M104" s="85">
        <v>0.156</v>
      </c>
      <c r="N104" s="85">
        <v>0.156</v>
      </c>
      <c r="O104" s="85">
        <v>0.156</v>
      </c>
      <c r="P104" s="85">
        <v>0.156</v>
      </c>
      <c r="Q104" s="84" t="s">
        <v>61</v>
      </c>
      <c r="R104" s="64" t="s">
        <v>773</v>
      </c>
    </row>
    <row r="105" spans="1:18" s="21" customFormat="1" ht="51" hidden="1" x14ac:dyDescent="0.2">
      <c r="A105" s="66" t="s">
        <v>501</v>
      </c>
      <c r="B105" s="24" t="s">
        <v>780</v>
      </c>
      <c r="C105" s="24" t="s">
        <v>798</v>
      </c>
      <c r="D105" s="66" t="s">
        <v>333</v>
      </c>
      <c r="E105" s="66" t="s">
        <v>33</v>
      </c>
      <c r="F105" s="64" t="s">
        <v>31</v>
      </c>
      <c r="G105" s="85"/>
      <c r="H105" s="85"/>
      <c r="I105" s="85"/>
      <c r="J105" s="85"/>
      <c r="K105" s="85"/>
      <c r="L105" s="85"/>
      <c r="M105" s="85">
        <v>0.155</v>
      </c>
      <c r="N105" s="85">
        <v>0.155</v>
      </c>
      <c r="O105" s="85">
        <v>0.155</v>
      </c>
      <c r="P105" s="85">
        <v>0.155</v>
      </c>
      <c r="Q105" s="84" t="s">
        <v>61</v>
      </c>
      <c r="R105" s="64" t="s">
        <v>773</v>
      </c>
    </row>
    <row r="106" spans="1:18" s="21" customFormat="1" ht="25.5" hidden="1" x14ac:dyDescent="0.2">
      <c r="A106" s="66" t="s">
        <v>502</v>
      </c>
      <c r="B106" s="24" t="s">
        <v>1458</v>
      </c>
      <c r="C106" s="24" t="s">
        <v>649</v>
      </c>
      <c r="D106" s="66" t="s">
        <v>606</v>
      </c>
      <c r="E106" s="66" t="s">
        <v>33</v>
      </c>
      <c r="F106" s="64" t="s">
        <v>31</v>
      </c>
      <c r="G106" s="85"/>
      <c r="H106" s="85"/>
      <c r="I106" s="85"/>
      <c r="J106" s="85"/>
      <c r="K106" s="85">
        <v>2.452</v>
      </c>
      <c r="L106" s="85">
        <v>2.452</v>
      </c>
      <c r="M106" s="85">
        <v>2.452</v>
      </c>
      <c r="N106" s="85">
        <v>2.452</v>
      </c>
      <c r="O106" s="85">
        <v>2.452</v>
      </c>
      <c r="P106" s="85">
        <v>2.452</v>
      </c>
      <c r="Q106" s="64" t="s">
        <v>594</v>
      </c>
      <c r="R106" s="64" t="s">
        <v>773</v>
      </c>
    </row>
    <row r="107" spans="1:18" s="21" customFormat="1" ht="25.5" hidden="1" x14ac:dyDescent="0.2">
      <c r="A107" s="66" t="s">
        <v>503</v>
      </c>
      <c r="B107" s="24" t="s">
        <v>781</v>
      </c>
      <c r="C107" s="24" t="s">
        <v>794</v>
      </c>
      <c r="D107" s="66" t="s">
        <v>792</v>
      </c>
      <c r="E107" s="66" t="s">
        <v>33</v>
      </c>
      <c r="F107" s="64" t="s">
        <v>31</v>
      </c>
      <c r="G107" s="85"/>
      <c r="H107" s="85">
        <v>1.256</v>
      </c>
      <c r="I107" s="85">
        <v>1.256</v>
      </c>
      <c r="J107" s="85">
        <v>1.256</v>
      </c>
      <c r="K107" s="85">
        <v>1.256</v>
      </c>
      <c r="L107" s="85">
        <v>1.256</v>
      </c>
      <c r="M107" s="85">
        <v>1.256</v>
      </c>
      <c r="N107" s="85">
        <v>1.256</v>
      </c>
      <c r="O107" s="85">
        <v>1.256</v>
      </c>
      <c r="P107" s="85">
        <v>1.256</v>
      </c>
      <c r="Q107" s="64" t="s">
        <v>773</v>
      </c>
      <c r="R107" s="64" t="s">
        <v>773</v>
      </c>
    </row>
    <row r="108" spans="1:18" s="21" customFormat="1" ht="12.75" hidden="1" x14ac:dyDescent="0.2">
      <c r="A108" s="66" t="s">
        <v>504</v>
      </c>
      <c r="B108" s="24" t="s">
        <v>782</v>
      </c>
      <c r="C108" s="24" t="s">
        <v>794</v>
      </c>
      <c r="D108" s="66" t="s">
        <v>793</v>
      </c>
      <c r="E108" s="66" t="s">
        <v>33</v>
      </c>
      <c r="F108" s="64" t="s">
        <v>31</v>
      </c>
      <c r="G108" s="85"/>
      <c r="H108" s="85"/>
      <c r="I108" s="85"/>
      <c r="J108" s="85"/>
      <c r="K108" s="85">
        <v>0.41</v>
      </c>
      <c r="L108" s="85">
        <v>0.41</v>
      </c>
      <c r="M108" s="85">
        <v>0.41</v>
      </c>
      <c r="N108" s="85">
        <v>0.41</v>
      </c>
      <c r="O108" s="85">
        <v>0.41</v>
      </c>
      <c r="P108" s="85">
        <v>0.41</v>
      </c>
      <c r="Q108" s="64" t="s">
        <v>773</v>
      </c>
      <c r="R108" s="64" t="s">
        <v>773</v>
      </c>
    </row>
    <row r="109" spans="1:18" s="21" customFormat="1" ht="76.5" hidden="1" x14ac:dyDescent="0.2">
      <c r="A109" s="66" t="s">
        <v>505</v>
      </c>
      <c r="B109" s="24" t="s">
        <v>1460</v>
      </c>
      <c r="C109" s="24" t="s">
        <v>831</v>
      </c>
      <c r="D109" s="66" t="s">
        <v>827</v>
      </c>
      <c r="E109" s="66" t="s">
        <v>33</v>
      </c>
      <c r="F109" s="64" t="s">
        <v>31</v>
      </c>
      <c r="G109" s="85"/>
      <c r="H109" s="85"/>
      <c r="I109" s="85"/>
      <c r="J109" s="85"/>
      <c r="K109" s="85">
        <v>1.8340000000000001</v>
      </c>
      <c r="L109" s="85">
        <v>1.8340000000000001</v>
      </c>
      <c r="M109" s="85">
        <v>1.8340000000000001</v>
      </c>
      <c r="N109" s="85">
        <v>1.8340000000000001</v>
      </c>
      <c r="O109" s="85">
        <v>1.8340000000000001</v>
      </c>
      <c r="P109" s="85">
        <v>1.8340000000000001</v>
      </c>
      <c r="Q109" s="84" t="s">
        <v>61</v>
      </c>
      <c r="R109" s="64" t="s">
        <v>773</v>
      </c>
    </row>
    <row r="110" spans="1:18" s="21" customFormat="1" ht="38.25" hidden="1" x14ac:dyDescent="0.2">
      <c r="A110" s="66" t="s">
        <v>738</v>
      </c>
      <c r="B110" s="24" t="s">
        <v>1461</v>
      </c>
      <c r="C110" s="24" t="s">
        <v>831</v>
      </c>
      <c r="D110" s="66" t="s">
        <v>1477</v>
      </c>
      <c r="E110" s="66" t="s">
        <v>33</v>
      </c>
      <c r="F110" s="64" t="s">
        <v>31</v>
      </c>
      <c r="G110" s="85"/>
      <c r="H110" s="85"/>
      <c r="I110" s="85"/>
      <c r="J110" s="85"/>
      <c r="K110" s="85"/>
      <c r="L110" s="85"/>
      <c r="M110" s="85">
        <v>2.3039999999999998</v>
      </c>
      <c r="N110" s="85">
        <v>2.3039999999999998</v>
      </c>
      <c r="O110" s="85">
        <v>2.3039999999999998</v>
      </c>
      <c r="P110" s="85">
        <v>2.3039999999999998</v>
      </c>
      <c r="Q110" s="84" t="s">
        <v>61</v>
      </c>
      <c r="R110" s="64" t="s">
        <v>773</v>
      </c>
    </row>
    <row r="111" spans="1:18" s="21" customFormat="1" ht="12.75" hidden="1" x14ac:dyDescent="0.2">
      <c r="A111" s="66" t="s">
        <v>739</v>
      </c>
      <c r="B111" s="24" t="s">
        <v>1472</v>
      </c>
      <c r="C111" s="24" t="s">
        <v>612</v>
      </c>
      <c r="D111" s="66" t="s">
        <v>830</v>
      </c>
      <c r="E111" s="66" t="s">
        <v>64</v>
      </c>
      <c r="F111" s="64" t="s">
        <v>28</v>
      </c>
      <c r="G111" s="85"/>
      <c r="H111" s="85">
        <v>0.80400000000000005</v>
      </c>
      <c r="I111" s="85">
        <v>0.80400000000000005</v>
      </c>
      <c r="J111" s="85">
        <v>0.80400000000000005</v>
      </c>
      <c r="K111" s="85">
        <v>0.80400000000000005</v>
      </c>
      <c r="L111" s="85">
        <v>0.80400000000000005</v>
      </c>
      <c r="M111" s="85">
        <v>0.80400000000000005</v>
      </c>
      <c r="N111" s="85">
        <v>0.80400000000000005</v>
      </c>
      <c r="O111" s="85">
        <v>0.80400000000000005</v>
      </c>
      <c r="P111" s="85">
        <v>0.80400000000000005</v>
      </c>
      <c r="Q111" s="84" t="s">
        <v>61</v>
      </c>
      <c r="R111" s="64" t="s">
        <v>773</v>
      </c>
    </row>
    <row r="112" spans="1:18" s="21" customFormat="1" ht="12.75" hidden="1" x14ac:dyDescent="0.2">
      <c r="A112" s="66" t="s">
        <v>740</v>
      </c>
      <c r="B112" s="24" t="s">
        <v>1462</v>
      </c>
      <c r="C112" s="24" t="s">
        <v>612</v>
      </c>
      <c r="D112" s="66" t="s">
        <v>829</v>
      </c>
      <c r="E112" s="66" t="s">
        <v>64</v>
      </c>
      <c r="F112" s="64" t="s">
        <v>28</v>
      </c>
      <c r="G112" s="85"/>
      <c r="H112" s="85"/>
      <c r="I112" s="85"/>
      <c r="J112" s="85">
        <v>1.9319999999999999</v>
      </c>
      <c r="K112" s="85">
        <v>1.9319999999999999</v>
      </c>
      <c r="L112" s="85">
        <v>1.9319999999999999</v>
      </c>
      <c r="M112" s="85">
        <v>1.9319999999999999</v>
      </c>
      <c r="N112" s="85">
        <v>1.9319999999999999</v>
      </c>
      <c r="O112" s="85">
        <v>1.9319999999999999</v>
      </c>
      <c r="P112" s="85">
        <v>1.9319999999999999</v>
      </c>
      <c r="Q112" s="84" t="s">
        <v>61</v>
      </c>
      <c r="R112" s="64" t="s">
        <v>773</v>
      </c>
    </row>
    <row r="113" spans="1:18" s="21" customFormat="1" ht="51" hidden="1" x14ac:dyDescent="0.2">
      <c r="A113" s="66" t="s">
        <v>741</v>
      </c>
      <c r="B113" s="24" t="s">
        <v>1463</v>
      </c>
      <c r="C113" s="24" t="s">
        <v>612</v>
      </c>
      <c r="D113" s="66" t="s">
        <v>828</v>
      </c>
      <c r="E113" s="66" t="s">
        <v>64</v>
      </c>
      <c r="F113" s="64" t="s">
        <v>28</v>
      </c>
      <c r="G113" s="85"/>
      <c r="H113" s="85"/>
      <c r="I113" s="85"/>
      <c r="J113" s="85">
        <v>1.56</v>
      </c>
      <c r="K113" s="85">
        <v>1.56</v>
      </c>
      <c r="L113" s="85">
        <v>1.56</v>
      </c>
      <c r="M113" s="85">
        <v>1.56</v>
      </c>
      <c r="N113" s="85">
        <v>1.56</v>
      </c>
      <c r="O113" s="85">
        <v>1.56</v>
      </c>
      <c r="P113" s="85">
        <v>1.56</v>
      </c>
      <c r="Q113" s="84" t="s">
        <v>61</v>
      </c>
      <c r="R113" s="64" t="s">
        <v>773</v>
      </c>
    </row>
    <row r="114" spans="1:18" s="21" customFormat="1" ht="25.5" hidden="1" x14ac:dyDescent="0.2">
      <c r="A114" s="66" t="s">
        <v>742</v>
      </c>
      <c r="B114" s="24" t="s">
        <v>1464</v>
      </c>
      <c r="C114" s="24" t="s">
        <v>1485</v>
      </c>
      <c r="D114" s="66" t="s">
        <v>1478</v>
      </c>
      <c r="E114" s="66" t="s">
        <v>33</v>
      </c>
      <c r="F114" s="64" t="s">
        <v>31</v>
      </c>
      <c r="G114" s="85"/>
      <c r="H114" s="85"/>
      <c r="I114" s="85"/>
      <c r="J114" s="85">
        <v>1.02</v>
      </c>
      <c r="K114" s="85">
        <v>1.02</v>
      </c>
      <c r="L114" s="85">
        <v>1.02</v>
      </c>
      <c r="M114" s="85">
        <v>1.02</v>
      </c>
      <c r="N114" s="85">
        <v>1.02</v>
      </c>
      <c r="O114" s="85">
        <v>1.02</v>
      </c>
      <c r="P114" s="85">
        <v>1.02</v>
      </c>
      <c r="Q114" s="84" t="s">
        <v>61</v>
      </c>
      <c r="R114" s="64" t="s">
        <v>773</v>
      </c>
    </row>
    <row r="115" spans="1:18" s="21" customFormat="1" ht="25.5" hidden="1" x14ac:dyDescent="0.2">
      <c r="A115" s="66" t="s">
        <v>743</v>
      </c>
      <c r="B115" s="24" t="s">
        <v>1465</v>
      </c>
      <c r="C115" s="24" t="s">
        <v>1485</v>
      </c>
      <c r="D115" s="66" t="s">
        <v>89</v>
      </c>
      <c r="E115" s="66" t="s">
        <v>33</v>
      </c>
      <c r="F115" s="64" t="s">
        <v>31</v>
      </c>
      <c r="G115" s="85"/>
      <c r="H115" s="85"/>
      <c r="I115" s="85">
        <v>0.69599999999999995</v>
      </c>
      <c r="J115" s="85">
        <v>0.69599999999999995</v>
      </c>
      <c r="K115" s="85">
        <v>0.69599999999999995</v>
      </c>
      <c r="L115" s="85">
        <v>0.69599999999999995</v>
      </c>
      <c r="M115" s="85">
        <v>0.69599999999999995</v>
      </c>
      <c r="N115" s="85">
        <v>0.69599999999999995</v>
      </c>
      <c r="O115" s="85">
        <v>0.69599999999999995</v>
      </c>
      <c r="P115" s="85">
        <v>0.69599999999999995</v>
      </c>
      <c r="Q115" s="84" t="s">
        <v>61</v>
      </c>
      <c r="R115" s="64" t="s">
        <v>773</v>
      </c>
    </row>
    <row r="116" spans="1:18" s="21" customFormat="1" ht="12.75" hidden="1" x14ac:dyDescent="0.2">
      <c r="A116" s="66" t="s">
        <v>744</v>
      </c>
      <c r="B116" s="24" t="s">
        <v>1466</v>
      </c>
      <c r="C116" s="24" t="s">
        <v>1484</v>
      </c>
      <c r="D116" s="66" t="s">
        <v>828</v>
      </c>
      <c r="E116" s="66" t="s">
        <v>33</v>
      </c>
      <c r="F116" s="64" t="s">
        <v>31</v>
      </c>
      <c r="G116" s="85"/>
      <c r="H116" s="85"/>
      <c r="I116" s="85"/>
      <c r="J116" s="85">
        <v>0.18</v>
      </c>
      <c r="K116" s="85">
        <v>0.18</v>
      </c>
      <c r="L116" s="85">
        <v>0.18</v>
      </c>
      <c r="M116" s="85">
        <v>0.18</v>
      </c>
      <c r="N116" s="85">
        <v>0.18</v>
      </c>
      <c r="O116" s="85">
        <v>0.18</v>
      </c>
      <c r="P116" s="85">
        <v>0.18</v>
      </c>
      <c r="Q116" s="64" t="s">
        <v>773</v>
      </c>
      <c r="R116" s="64" t="s">
        <v>773</v>
      </c>
    </row>
    <row r="117" spans="1:18" s="21" customFormat="1" ht="38.25" hidden="1" x14ac:dyDescent="0.2">
      <c r="A117" s="66" t="s">
        <v>783</v>
      </c>
      <c r="B117" s="24" t="s">
        <v>1467</v>
      </c>
      <c r="C117" s="24" t="s">
        <v>1484</v>
      </c>
      <c r="D117" s="66" t="s">
        <v>1479</v>
      </c>
      <c r="E117" s="66" t="s">
        <v>33</v>
      </c>
      <c r="F117" s="64" t="s">
        <v>31</v>
      </c>
      <c r="G117" s="85"/>
      <c r="H117" s="85"/>
      <c r="I117" s="85"/>
      <c r="J117" s="85">
        <v>0.48</v>
      </c>
      <c r="K117" s="85">
        <v>0.48</v>
      </c>
      <c r="L117" s="85">
        <v>0.48</v>
      </c>
      <c r="M117" s="85">
        <v>0.48</v>
      </c>
      <c r="N117" s="85">
        <v>0.48</v>
      </c>
      <c r="O117" s="85">
        <v>0.48</v>
      </c>
      <c r="P117" s="85">
        <v>0.48</v>
      </c>
      <c r="Q117" s="64" t="s">
        <v>773</v>
      </c>
      <c r="R117" s="64" t="s">
        <v>773</v>
      </c>
    </row>
    <row r="118" spans="1:18" s="21" customFormat="1" ht="25.5" hidden="1" x14ac:dyDescent="0.2">
      <c r="A118" s="66" t="s">
        <v>784</v>
      </c>
      <c r="B118" s="24" t="s">
        <v>1468</v>
      </c>
      <c r="C118" s="24" t="s">
        <v>1484</v>
      </c>
      <c r="D118" s="66" t="s">
        <v>1480</v>
      </c>
      <c r="E118" s="66" t="s">
        <v>33</v>
      </c>
      <c r="F118" s="64" t="s">
        <v>31</v>
      </c>
      <c r="G118" s="85"/>
      <c r="H118" s="85"/>
      <c r="I118" s="85"/>
      <c r="J118" s="85">
        <v>0.48</v>
      </c>
      <c r="K118" s="85">
        <v>0.48</v>
      </c>
      <c r="L118" s="85">
        <v>0.48</v>
      </c>
      <c r="M118" s="85">
        <v>0.48</v>
      </c>
      <c r="N118" s="85">
        <v>0.48</v>
      </c>
      <c r="O118" s="85">
        <v>0.48</v>
      </c>
      <c r="P118" s="85">
        <v>0.48</v>
      </c>
      <c r="Q118" s="64" t="s">
        <v>773</v>
      </c>
      <c r="R118" s="64" t="s">
        <v>773</v>
      </c>
    </row>
    <row r="119" spans="1:18" s="21" customFormat="1" ht="12.75" hidden="1" x14ac:dyDescent="0.2">
      <c r="A119" s="66" t="s">
        <v>785</v>
      </c>
      <c r="B119" s="24" t="s">
        <v>1469</v>
      </c>
      <c r="C119" s="24" t="s">
        <v>1484</v>
      </c>
      <c r="D119" s="66" t="s">
        <v>1481</v>
      </c>
      <c r="E119" s="66" t="s">
        <v>33</v>
      </c>
      <c r="F119" s="64" t="s">
        <v>31</v>
      </c>
      <c r="G119" s="85"/>
      <c r="H119" s="85"/>
      <c r="I119" s="85"/>
      <c r="J119" s="85">
        <v>0.78</v>
      </c>
      <c r="K119" s="85">
        <v>0.78</v>
      </c>
      <c r="L119" s="85">
        <v>0.78</v>
      </c>
      <c r="M119" s="85">
        <v>0.78</v>
      </c>
      <c r="N119" s="85">
        <v>0.78</v>
      </c>
      <c r="O119" s="85">
        <v>0.78</v>
      </c>
      <c r="P119" s="85">
        <v>0.78</v>
      </c>
      <c r="Q119" s="64" t="s">
        <v>773</v>
      </c>
      <c r="R119" s="64" t="s">
        <v>773</v>
      </c>
    </row>
    <row r="120" spans="1:18" s="21" customFormat="1" ht="38.25" hidden="1" x14ac:dyDescent="0.2">
      <c r="A120" s="66" t="s">
        <v>786</v>
      </c>
      <c r="B120" s="24" t="s">
        <v>1470</v>
      </c>
      <c r="C120" s="24" t="s">
        <v>1484</v>
      </c>
      <c r="D120" s="66" t="s">
        <v>1482</v>
      </c>
      <c r="E120" s="66" t="s">
        <v>33</v>
      </c>
      <c r="F120" s="64" t="s">
        <v>31</v>
      </c>
      <c r="G120" s="85"/>
      <c r="H120" s="85"/>
      <c r="I120" s="85"/>
      <c r="J120" s="85">
        <v>0.81</v>
      </c>
      <c r="K120" s="85">
        <v>0.81</v>
      </c>
      <c r="L120" s="85">
        <v>0.81</v>
      </c>
      <c r="M120" s="85">
        <v>0.81</v>
      </c>
      <c r="N120" s="85">
        <v>0.81</v>
      </c>
      <c r="O120" s="85">
        <v>0.81</v>
      </c>
      <c r="P120" s="85">
        <v>0.81</v>
      </c>
      <c r="Q120" s="64" t="s">
        <v>773</v>
      </c>
      <c r="R120" s="64" t="s">
        <v>773</v>
      </c>
    </row>
    <row r="121" spans="1:18" s="21" customFormat="1" ht="38.25" hidden="1" x14ac:dyDescent="0.2">
      <c r="A121" s="66" t="s">
        <v>1473</v>
      </c>
      <c r="B121" s="24" t="s">
        <v>1471</v>
      </c>
      <c r="C121" s="24" t="s">
        <v>1484</v>
      </c>
      <c r="D121" s="66" t="s">
        <v>1483</v>
      </c>
      <c r="E121" s="66" t="s">
        <v>33</v>
      </c>
      <c r="F121" s="64" t="s">
        <v>31</v>
      </c>
      <c r="G121" s="85"/>
      <c r="H121" s="85"/>
      <c r="I121" s="85"/>
      <c r="J121" s="85">
        <v>0.12</v>
      </c>
      <c r="K121" s="85">
        <v>0.12</v>
      </c>
      <c r="L121" s="85">
        <v>0.12</v>
      </c>
      <c r="M121" s="85">
        <v>0.12</v>
      </c>
      <c r="N121" s="85">
        <v>0.12</v>
      </c>
      <c r="O121" s="85">
        <v>0.12</v>
      </c>
      <c r="P121" s="85">
        <v>0.12</v>
      </c>
      <c r="Q121" s="64" t="s">
        <v>773</v>
      </c>
      <c r="R121" s="64" t="s">
        <v>773</v>
      </c>
    </row>
    <row r="122" spans="1:18" s="21" customFormat="1" ht="89.25" hidden="1" x14ac:dyDescent="0.2">
      <c r="A122" s="66" t="s">
        <v>1474</v>
      </c>
      <c r="B122" s="24" t="s">
        <v>451</v>
      </c>
      <c r="C122" s="24" t="s">
        <v>469</v>
      </c>
      <c r="D122" s="66" t="s">
        <v>470</v>
      </c>
      <c r="E122" s="66" t="s">
        <v>33</v>
      </c>
      <c r="F122" s="64" t="s">
        <v>31</v>
      </c>
      <c r="G122" s="85"/>
      <c r="H122" s="85"/>
      <c r="I122" s="85"/>
      <c r="J122" s="85"/>
      <c r="K122" s="85"/>
      <c r="L122" s="85"/>
      <c r="M122" s="85"/>
      <c r="N122" s="85"/>
      <c r="O122" s="85"/>
      <c r="P122" s="85">
        <v>0.8</v>
      </c>
      <c r="Q122" s="66" t="s">
        <v>468</v>
      </c>
      <c r="R122" s="66" t="s">
        <v>468</v>
      </c>
    </row>
    <row r="123" spans="1:18" s="21" customFormat="1" ht="12.75" hidden="1" x14ac:dyDescent="0.2">
      <c r="A123" s="66" t="s">
        <v>1475</v>
      </c>
      <c r="B123" s="24" t="s">
        <v>451</v>
      </c>
      <c r="C123" s="24" t="s">
        <v>469</v>
      </c>
      <c r="D123" s="66" t="s">
        <v>1640</v>
      </c>
      <c r="E123" s="66" t="s">
        <v>33</v>
      </c>
      <c r="F123" s="64" t="s">
        <v>28</v>
      </c>
      <c r="G123" s="85"/>
      <c r="H123" s="85"/>
      <c r="I123" s="85"/>
      <c r="J123" s="85"/>
      <c r="K123" s="85"/>
      <c r="L123" s="85"/>
      <c r="M123" s="85">
        <v>0.5</v>
      </c>
      <c r="N123" s="85">
        <v>0.5</v>
      </c>
      <c r="O123" s="85">
        <v>0.5</v>
      </c>
      <c r="P123" s="85">
        <v>0.5</v>
      </c>
      <c r="Q123" s="66" t="s">
        <v>468</v>
      </c>
      <c r="R123" s="66" t="s">
        <v>468</v>
      </c>
    </row>
    <row r="124" spans="1:18" s="21" customFormat="1" ht="12.75" hidden="1" x14ac:dyDescent="0.2">
      <c r="A124" s="66" t="s">
        <v>1476</v>
      </c>
      <c r="B124" s="24" t="s">
        <v>451</v>
      </c>
      <c r="C124" s="24" t="s">
        <v>469</v>
      </c>
      <c r="D124" s="66" t="s">
        <v>1641</v>
      </c>
      <c r="E124" s="66" t="s">
        <v>33</v>
      </c>
      <c r="F124" s="64" t="s">
        <v>28</v>
      </c>
      <c r="G124" s="85"/>
      <c r="H124" s="85"/>
      <c r="I124" s="85"/>
      <c r="J124" s="85"/>
      <c r="K124" s="85"/>
      <c r="L124" s="85"/>
      <c r="M124" s="85">
        <v>0.5</v>
      </c>
      <c r="N124" s="85">
        <v>0.5</v>
      </c>
      <c r="O124" s="85">
        <v>0.5</v>
      </c>
      <c r="P124" s="85">
        <v>0.5</v>
      </c>
      <c r="Q124" s="66" t="s">
        <v>468</v>
      </c>
      <c r="R124" s="66" t="s">
        <v>468</v>
      </c>
    </row>
    <row r="125" spans="1:18" s="21" customFormat="1" ht="12.75" hidden="1" x14ac:dyDescent="0.2">
      <c r="A125" s="66" t="s">
        <v>1723</v>
      </c>
      <c r="B125" s="24" t="s">
        <v>451</v>
      </c>
      <c r="C125" s="24" t="s">
        <v>471</v>
      </c>
      <c r="D125" s="66" t="s">
        <v>1642</v>
      </c>
      <c r="E125" s="66" t="s">
        <v>33</v>
      </c>
      <c r="F125" s="64" t="s">
        <v>28</v>
      </c>
      <c r="G125" s="85"/>
      <c r="H125" s="85"/>
      <c r="I125" s="85"/>
      <c r="J125" s="85"/>
      <c r="K125" s="85">
        <v>0.4</v>
      </c>
      <c r="L125" s="85">
        <v>0.4</v>
      </c>
      <c r="M125" s="85">
        <v>0.4</v>
      </c>
      <c r="N125" s="85">
        <v>0.4</v>
      </c>
      <c r="O125" s="85">
        <v>0.4</v>
      </c>
      <c r="P125" s="85">
        <v>0.4</v>
      </c>
      <c r="Q125" s="66" t="s">
        <v>468</v>
      </c>
      <c r="R125" s="66" t="s">
        <v>468</v>
      </c>
    </row>
    <row r="126" spans="1:18" s="21" customFormat="1" ht="12.75" hidden="1" x14ac:dyDescent="0.2">
      <c r="A126" s="66" t="s">
        <v>1724</v>
      </c>
      <c r="B126" s="24" t="s">
        <v>451</v>
      </c>
      <c r="C126" s="24" t="s">
        <v>471</v>
      </c>
      <c r="D126" s="66" t="s">
        <v>1643</v>
      </c>
      <c r="E126" s="66" t="s">
        <v>33</v>
      </c>
      <c r="F126" s="64" t="s">
        <v>28</v>
      </c>
      <c r="G126" s="85"/>
      <c r="H126" s="85"/>
      <c r="I126" s="85"/>
      <c r="J126" s="85"/>
      <c r="K126" s="85"/>
      <c r="L126" s="85">
        <v>0.4</v>
      </c>
      <c r="M126" s="85">
        <v>0.4</v>
      </c>
      <c r="N126" s="85">
        <v>0.4</v>
      </c>
      <c r="O126" s="85">
        <v>0.4</v>
      </c>
      <c r="P126" s="85">
        <v>0.4</v>
      </c>
      <c r="Q126" s="66" t="s">
        <v>468</v>
      </c>
      <c r="R126" s="66" t="s">
        <v>468</v>
      </c>
    </row>
    <row r="127" spans="1:18" s="21" customFormat="1" ht="12.75" hidden="1" x14ac:dyDescent="0.2">
      <c r="A127" s="66" t="s">
        <v>1725</v>
      </c>
      <c r="B127" s="24" t="s">
        <v>451</v>
      </c>
      <c r="C127" s="24" t="s">
        <v>471</v>
      </c>
      <c r="D127" s="66" t="s">
        <v>1644</v>
      </c>
      <c r="E127" s="66" t="s">
        <v>33</v>
      </c>
      <c r="F127" s="64" t="s">
        <v>28</v>
      </c>
      <c r="G127" s="85"/>
      <c r="H127" s="85"/>
      <c r="I127" s="85"/>
      <c r="J127" s="85">
        <v>0.4</v>
      </c>
      <c r="K127" s="85">
        <v>0.4</v>
      </c>
      <c r="L127" s="85">
        <v>0.4</v>
      </c>
      <c r="M127" s="85">
        <v>0.4</v>
      </c>
      <c r="N127" s="85">
        <v>0.4</v>
      </c>
      <c r="O127" s="85">
        <v>0.4</v>
      </c>
      <c r="P127" s="85">
        <v>0.4</v>
      </c>
      <c r="Q127" s="66" t="s">
        <v>468</v>
      </c>
      <c r="R127" s="66" t="s">
        <v>468</v>
      </c>
    </row>
    <row r="128" spans="1:18" s="21" customFormat="1" ht="12.75" hidden="1" x14ac:dyDescent="0.2">
      <c r="A128" s="66" t="s">
        <v>1726</v>
      </c>
      <c r="B128" s="24" t="s">
        <v>451</v>
      </c>
      <c r="C128" s="24" t="s">
        <v>471</v>
      </c>
      <c r="D128" s="66" t="s">
        <v>1641</v>
      </c>
      <c r="E128" s="66" t="s">
        <v>33</v>
      </c>
      <c r="F128" s="64" t="s">
        <v>28</v>
      </c>
      <c r="G128" s="85"/>
      <c r="H128" s="85"/>
      <c r="I128" s="85"/>
      <c r="J128" s="85"/>
      <c r="K128" s="85"/>
      <c r="L128" s="85"/>
      <c r="M128" s="85"/>
      <c r="N128" s="85"/>
      <c r="O128" s="85">
        <v>0.5</v>
      </c>
      <c r="P128" s="85">
        <v>0.5</v>
      </c>
      <c r="Q128" s="66" t="s">
        <v>468</v>
      </c>
      <c r="R128" s="66" t="s">
        <v>468</v>
      </c>
    </row>
    <row r="129" spans="1:18" s="21" customFormat="1" ht="12.75" hidden="1" x14ac:dyDescent="0.2">
      <c r="A129" s="66" t="s">
        <v>1727</v>
      </c>
      <c r="B129" s="24" t="s">
        <v>451</v>
      </c>
      <c r="C129" s="24" t="s">
        <v>471</v>
      </c>
      <c r="D129" s="66" t="s">
        <v>1645</v>
      </c>
      <c r="E129" s="66" t="s">
        <v>33</v>
      </c>
      <c r="F129" s="64" t="s">
        <v>28</v>
      </c>
      <c r="G129" s="85"/>
      <c r="H129" s="85"/>
      <c r="I129" s="85"/>
      <c r="J129" s="85"/>
      <c r="K129" s="85"/>
      <c r="L129" s="85"/>
      <c r="M129" s="85"/>
      <c r="N129" s="85"/>
      <c r="O129" s="85">
        <v>0.5</v>
      </c>
      <c r="P129" s="85">
        <v>0.5</v>
      </c>
      <c r="Q129" s="66" t="s">
        <v>468</v>
      </c>
      <c r="R129" s="66" t="s">
        <v>468</v>
      </c>
    </row>
    <row r="130" spans="1:18" s="21" customFormat="1" ht="114.75" hidden="1" x14ac:dyDescent="0.2">
      <c r="A130" s="66" t="s">
        <v>1728</v>
      </c>
      <c r="B130" s="65" t="s">
        <v>451</v>
      </c>
      <c r="C130" s="24" t="s">
        <v>471</v>
      </c>
      <c r="D130" s="66" t="s">
        <v>1646</v>
      </c>
      <c r="E130" s="66" t="s">
        <v>33</v>
      </c>
      <c r="F130" s="64" t="s">
        <v>31</v>
      </c>
      <c r="G130" s="85"/>
      <c r="H130" s="85"/>
      <c r="I130" s="85"/>
      <c r="J130" s="85"/>
      <c r="K130" s="85"/>
      <c r="L130" s="85"/>
      <c r="M130" s="85">
        <v>0.4</v>
      </c>
      <c r="N130" s="85">
        <v>0.4</v>
      </c>
      <c r="O130" s="85">
        <v>0.4</v>
      </c>
      <c r="P130" s="85">
        <v>0.4</v>
      </c>
      <c r="Q130" s="66" t="s">
        <v>468</v>
      </c>
      <c r="R130" s="66" t="s">
        <v>468</v>
      </c>
    </row>
    <row r="131" spans="1:18" s="21" customFormat="1" ht="102" hidden="1" x14ac:dyDescent="0.2">
      <c r="A131" s="66" t="s">
        <v>1729</v>
      </c>
      <c r="B131" s="24" t="s">
        <v>451</v>
      </c>
      <c r="C131" s="24" t="s">
        <v>498</v>
      </c>
      <c r="D131" s="66" t="s">
        <v>472</v>
      </c>
      <c r="E131" s="66" t="s">
        <v>33</v>
      </c>
      <c r="F131" s="64" t="s">
        <v>31</v>
      </c>
      <c r="G131" s="85"/>
      <c r="H131" s="85"/>
      <c r="I131" s="85"/>
      <c r="J131" s="85"/>
      <c r="K131" s="85"/>
      <c r="L131" s="85"/>
      <c r="M131" s="85"/>
      <c r="N131" s="85">
        <v>0.5</v>
      </c>
      <c r="O131" s="85">
        <v>0.5</v>
      </c>
      <c r="P131" s="85">
        <v>0.5</v>
      </c>
      <c r="Q131" s="66" t="s">
        <v>468</v>
      </c>
      <c r="R131" s="66" t="s">
        <v>468</v>
      </c>
    </row>
    <row r="132" spans="1:18" s="21" customFormat="1" ht="12.75" hidden="1" x14ac:dyDescent="0.2">
      <c r="A132" s="66" t="s">
        <v>1730</v>
      </c>
      <c r="B132" s="24" t="s">
        <v>451</v>
      </c>
      <c r="C132" s="24" t="s">
        <v>498</v>
      </c>
      <c r="D132" s="64" t="s">
        <v>1641</v>
      </c>
      <c r="E132" s="66" t="s">
        <v>33</v>
      </c>
      <c r="F132" s="64" t="s">
        <v>28</v>
      </c>
      <c r="G132" s="63"/>
      <c r="H132" s="63"/>
      <c r="I132" s="63"/>
      <c r="J132" s="63"/>
      <c r="K132" s="63"/>
      <c r="L132" s="63"/>
      <c r="M132" s="63"/>
      <c r="N132" s="63"/>
      <c r="O132" s="63">
        <v>0.8</v>
      </c>
      <c r="P132" s="63">
        <v>0.8</v>
      </c>
      <c r="Q132" s="66" t="s">
        <v>468</v>
      </c>
      <c r="R132" s="66" t="s">
        <v>468</v>
      </c>
    </row>
    <row r="133" spans="1:18" s="21" customFormat="1" ht="12.75" hidden="1" x14ac:dyDescent="0.2">
      <c r="A133" s="66" t="s">
        <v>1731</v>
      </c>
      <c r="B133" s="24" t="s">
        <v>451</v>
      </c>
      <c r="C133" s="24" t="s">
        <v>498</v>
      </c>
      <c r="D133" s="64" t="s">
        <v>1645</v>
      </c>
      <c r="E133" s="66" t="s">
        <v>33</v>
      </c>
      <c r="F133" s="64" t="s">
        <v>28</v>
      </c>
      <c r="G133" s="63"/>
      <c r="H133" s="63"/>
      <c r="I133" s="63"/>
      <c r="J133" s="63"/>
      <c r="K133" s="63"/>
      <c r="L133" s="63"/>
      <c r="M133" s="63"/>
      <c r="N133" s="63"/>
      <c r="O133" s="63">
        <v>0.8</v>
      </c>
      <c r="P133" s="63">
        <v>0.8</v>
      </c>
      <c r="Q133" s="66" t="s">
        <v>468</v>
      </c>
      <c r="R133" s="66" t="s">
        <v>468</v>
      </c>
    </row>
    <row r="134" spans="1:18" s="21" customFormat="1" ht="12.75" hidden="1" x14ac:dyDescent="0.2">
      <c r="A134" s="66" t="s">
        <v>1732</v>
      </c>
      <c r="B134" s="65" t="s">
        <v>491</v>
      </c>
      <c r="C134" s="24" t="s">
        <v>1713</v>
      </c>
      <c r="D134" s="66" t="s">
        <v>492</v>
      </c>
      <c r="E134" s="66" t="s">
        <v>33</v>
      </c>
      <c r="F134" s="64" t="s">
        <v>31</v>
      </c>
      <c r="G134" s="85"/>
      <c r="H134" s="85"/>
      <c r="I134" s="85"/>
      <c r="J134" s="85"/>
      <c r="K134" s="85"/>
      <c r="L134" s="85"/>
      <c r="M134" s="85"/>
      <c r="N134" s="85">
        <v>2.5</v>
      </c>
      <c r="O134" s="85">
        <v>2.5</v>
      </c>
      <c r="P134" s="85">
        <v>2.5</v>
      </c>
      <c r="Q134" s="66" t="s">
        <v>468</v>
      </c>
      <c r="R134" s="66" t="s">
        <v>468</v>
      </c>
    </row>
    <row r="135" spans="1:18" s="21" customFormat="1" ht="12.75" hidden="1" x14ac:dyDescent="0.2">
      <c r="A135" s="66" t="s">
        <v>1733</v>
      </c>
      <c r="B135" s="65" t="s">
        <v>451</v>
      </c>
      <c r="C135" s="24" t="s">
        <v>496</v>
      </c>
      <c r="D135" s="66" t="s">
        <v>493</v>
      </c>
      <c r="E135" s="66" t="s">
        <v>33</v>
      </c>
      <c r="F135" s="64" t="s">
        <v>31</v>
      </c>
      <c r="G135" s="85"/>
      <c r="H135" s="85"/>
      <c r="I135" s="85"/>
      <c r="J135" s="85"/>
      <c r="K135" s="85"/>
      <c r="L135" s="85"/>
      <c r="M135" s="85"/>
      <c r="N135" s="85"/>
      <c r="O135" s="85">
        <v>1.6</v>
      </c>
      <c r="P135" s="85">
        <v>1.6</v>
      </c>
      <c r="Q135" s="66" t="s">
        <v>468</v>
      </c>
      <c r="R135" s="66" t="s">
        <v>468</v>
      </c>
    </row>
    <row r="136" spans="1:18" s="21" customFormat="1" ht="12.75" hidden="1" x14ac:dyDescent="0.2">
      <c r="A136" s="66" t="s">
        <v>1734</v>
      </c>
      <c r="B136" s="65" t="s">
        <v>451</v>
      </c>
      <c r="C136" s="24" t="s">
        <v>496</v>
      </c>
      <c r="D136" s="66" t="s">
        <v>494</v>
      </c>
      <c r="E136" s="66" t="s">
        <v>33</v>
      </c>
      <c r="F136" s="64" t="s">
        <v>31</v>
      </c>
      <c r="G136" s="85"/>
      <c r="H136" s="85"/>
      <c r="I136" s="85"/>
      <c r="J136" s="85"/>
      <c r="K136" s="85"/>
      <c r="L136" s="85">
        <v>1.6</v>
      </c>
      <c r="M136" s="85">
        <v>1.6</v>
      </c>
      <c r="N136" s="85">
        <v>1.6</v>
      </c>
      <c r="O136" s="85">
        <v>1.6</v>
      </c>
      <c r="P136" s="85">
        <v>1.6</v>
      </c>
      <c r="Q136" s="66" t="s">
        <v>468</v>
      </c>
      <c r="R136" s="66" t="s">
        <v>468</v>
      </c>
    </row>
    <row r="137" spans="1:18" s="21" customFormat="1" ht="12.75" hidden="1" x14ac:dyDescent="0.2">
      <c r="A137" s="66" t="s">
        <v>1735</v>
      </c>
      <c r="B137" s="65" t="s">
        <v>451</v>
      </c>
      <c r="C137" s="24" t="s">
        <v>497</v>
      </c>
      <c r="D137" s="66" t="s">
        <v>494</v>
      </c>
      <c r="E137" s="66" t="s">
        <v>33</v>
      </c>
      <c r="F137" s="64" t="s">
        <v>31</v>
      </c>
      <c r="G137" s="85"/>
      <c r="H137" s="85"/>
      <c r="I137" s="85"/>
      <c r="J137" s="85"/>
      <c r="K137" s="85"/>
      <c r="L137" s="85"/>
      <c r="M137" s="85"/>
      <c r="N137" s="85">
        <v>1.6</v>
      </c>
      <c r="O137" s="85">
        <v>1.6</v>
      </c>
      <c r="P137" s="85">
        <v>1.6</v>
      </c>
      <c r="Q137" s="66" t="s">
        <v>468</v>
      </c>
      <c r="R137" s="66" t="s">
        <v>468</v>
      </c>
    </row>
    <row r="138" spans="1:18" s="21" customFormat="1" ht="12.75" hidden="1" x14ac:dyDescent="0.2">
      <c r="A138" s="66" t="s">
        <v>1736</v>
      </c>
      <c r="B138" s="65" t="s">
        <v>451</v>
      </c>
      <c r="C138" s="24" t="s">
        <v>1722</v>
      </c>
      <c r="D138" s="66" t="s">
        <v>506</v>
      </c>
      <c r="E138" s="66" t="s">
        <v>33</v>
      </c>
      <c r="F138" s="64" t="s">
        <v>31</v>
      </c>
      <c r="G138" s="85"/>
      <c r="H138" s="85"/>
      <c r="I138" s="85"/>
      <c r="J138" s="85"/>
      <c r="K138" s="85"/>
      <c r="L138" s="85"/>
      <c r="M138" s="85"/>
      <c r="N138" s="85">
        <v>1.5</v>
      </c>
      <c r="O138" s="85">
        <v>1.5</v>
      </c>
      <c r="P138" s="85">
        <v>1.5</v>
      </c>
      <c r="Q138" s="66" t="s">
        <v>468</v>
      </c>
      <c r="R138" s="66" t="s">
        <v>468</v>
      </c>
    </row>
    <row r="139" spans="1:18" s="21" customFormat="1" ht="12.75" hidden="1" x14ac:dyDescent="0.2">
      <c r="A139" s="66" t="s">
        <v>1737</v>
      </c>
      <c r="B139" s="65" t="s">
        <v>451</v>
      </c>
      <c r="C139" s="24" t="s">
        <v>1713</v>
      </c>
      <c r="D139" s="66" t="s">
        <v>495</v>
      </c>
      <c r="E139" s="66" t="s">
        <v>33</v>
      </c>
      <c r="F139" s="64" t="s">
        <v>31</v>
      </c>
      <c r="G139" s="85"/>
      <c r="H139" s="85"/>
      <c r="I139" s="85"/>
      <c r="J139" s="85"/>
      <c r="K139" s="85"/>
      <c r="L139" s="85"/>
      <c r="M139" s="85"/>
      <c r="N139" s="85">
        <v>0.5</v>
      </c>
      <c r="O139" s="85">
        <v>0.5</v>
      </c>
      <c r="P139" s="85">
        <v>0.5</v>
      </c>
      <c r="Q139" s="66" t="s">
        <v>468</v>
      </c>
      <c r="R139" s="66" t="s">
        <v>468</v>
      </c>
    </row>
    <row r="140" spans="1:18" s="21" customFormat="1" ht="12.75" hidden="1" x14ac:dyDescent="0.2">
      <c r="A140" s="66" t="s">
        <v>1738</v>
      </c>
      <c r="B140" s="65" t="s">
        <v>451</v>
      </c>
      <c r="C140" s="24" t="s">
        <v>499</v>
      </c>
      <c r="D140" s="66" t="s">
        <v>495</v>
      </c>
      <c r="E140" s="66" t="s">
        <v>33</v>
      </c>
      <c r="F140" s="64" t="s">
        <v>31</v>
      </c>
      <c r="G140" s="85"/>
      <c r="H140" s="85"/>
      <c r="I140" s="85"/>
      <c r="J140" s="85"/>
      <c r="K140" s="85"/>
      <c r="L140" s="85"/>
      <c r="M140" s="85"/>
      <c r="N140" s="85">
        <v>1.2</v>
      </c>
      <c r="O140" s="85">
        <v>1.2</v>
      </c>
      <c r="P140" s="85">
        <v>1.2</v>
      </c>
      <c r="Q140" s="66" t="s">
        <v>468</v>
      </c>
      <c r="R140" s="66" t="s">
        <v>468</v>
      </c>
    </row>
    <row r="141" spans="1:18" s="21" customFormat="1" ht="25.5" hidden="1" x14ac:dyDescent="0.2">
      <c r="A141" s="66" t="s">
        <v>1739</v>
      </c>
      <c r="B141" s="65" t="s">
        <v>915</v>
      </c>
      <c r="C141" s="24" t="s">
        <v>914</v>
      </c>
      <c r="D141" s="66" t="s">
        <v>350</v>
      </c>
      <c r="E141" s="66" t="s">
        <v>33</v>
      </c>
      <c r="F141" s="64" t="s">
        <v>31</v>
      </c>
      <c r="G141" s="85"/>
      <c r="H141" s="85"/>
      <c r="I141" s="85"/>
      <c r="J141" s="85">
        <v>1</v>
      </c>
      <c r="K141" s="85">
        <v>1</v>
      </c>
      <c r="L141" s="85">
        <v>1</v>
      </c>
      <c r="M141" s="85">
        <v>1</v>
      </c>
      <c r="N141" s="85">
        <v>1</v>
      </c>
      <c r="O141" s="85">
        <v>1</v>
      </c>
      <c r="P141" s="85">
        <v>1</v>
      </c>
      <c r="Q141" s="66" t="s">
        <v>837</v>
      </c>
      <c r="R141" s="66" t="s">
        <v>837</v>
      </c>
    </row>
    <row r="142" spans="1:18" s="21" customFormat="1" ht="25.5" hidden="1" x14ac:dyDescent="0.2">
      <c r="A142" s="66" t="s">
        <v>1740</v>
      </c>
      <c r="B142" s="65" t="s">
        <v>915</v>
      </c>
      <c r="C142" s="24" t="s">
        <v>914</v>
      </c>
      <c r="D142" s="66" t="s">
        <v>368</v>
      </c>
      <c r="E142" s="66" t="s">
        <v>33</v>
      </c>
      <c r="F142" s="64" t="s">
        <v>31</v>
      </c>
      <c r="G142" s="85">
        <v>0.15</v>
      </c>
      <c r="H142" s="85">
        <v>0.15</v>
      </c>
      <c r="I142" s="85">
        <v>0.15</v>
      </c>
      <c r="J142" s="85">
        <v>0.15</v>
      </c>
      <c r="K142" s="85">
        <v>0.15</v>
      </c>
      <c r="L142" s="85">
        <v>0.15</v>
      </c>
      <c r="M142" s="85">
        <v>0.15</v>
      </c>
      <c r="N142" s="85">
        <v>0.15</v>
      </c>
      <c r="O142" s="85">
        <v>0.15</v>
      </c>
      <c r="P142" s="85">
        <v>0.15</v>
      </c>
      <c r="Q142" s="66" t="s">
        <v>837</v>
      </c>
      <c r="R142" s="66" t="s">
        <v>837</v>
      </c>
    </row>
    <row r="143" spans="1:18" s="21" customFormat="1" ht="25.5" hidden="1" x14ac:dyDescent="0.2">
      <c r="A143" s="66" t="s">
        <v>1741</v>
      </c>
      <c r="B143" s="65" t="s">
        <v>915</v>
      </c>
      <c r="C143" s="24" t="s">
        <v>914</v>
      </c>
      <c r="D143" s="64" t="s">
        <v>371</v>
      </c>
      <c r="E143" s="66" t="s">
        <v>33</v>
      </c>
      <c r="F143" s="64" t="s">
        <v>31</v>
      </c>
      <c r="G143" s="63"/>
      <c r="H143" s="63">
        <v>0.4</v>
      </c>
      <c r="I143" s="63">
        <v>0.4</v>
      </c>
      <c r="J143" s="63">
        <v>0.4</v>
      </c>
      <c r="K143" s="63">
        <v>0.4</v>
      </c>
      <c r="L143" s="63">
        <v>0.4</v>
      </c>
      <c r="M143" s="63">
        <v>0.4</v>
      </c>
      <c r="N143" s="63">
        <v>0.4</v>
      </c>
      <c r="O143" s="63">
        <v>0.4</v>
      </c>
      <c r="P143" s="63">
        <v>0.35</v>
      </c>
      <c r="Q143" s="66" t="s">
        <v>837</v>
      </c>
      <c r="R143" s="66" t="s">
        <v>837</v>
      </c>
    </row>
    <row r="144" spans="1:18" s="21" customFormat="1" ht="12.75" hidden="1" x14ac:dyDescent="0.2">
      <c r="A144" s="66" t="s">
        <v>1896</v>
      </c>
      <c r="B144" s="24" t="s">
        <v>615</v>
      </c>
      <c r="C144" s="24" t="s">
        <v>588</v>
      </c>
      <c r="D144" s="66" t="s">
        <v>589</v>
      </c>
      <c r="E144" s="66" t="s">
        <v>33</v>
      </c>
      <c r="F144" s="64" t="s">
        <v>28</v>
      </c>
      <c r="G144" s="85"/>
      <c r="H144" s="85"/>
      <c r="I144" s="85"/>
      <c r="J144" s="85">
        <v>0.4</v>
      </c>
      <c r="K144" s="85">
        <v>0.4</v>
      </c>
      <c r="L144" s="85">
        <v>0.4</v>
      </c>
      <c r="M144" s="85">
        <v>0.4</v>
      </c>
      <c r="N144" s="85">
        <v>0.4</v>
      </c>
      <c r="O144" s="85">
        <v>0.4</v>
      </c>
      <c r="P144" s="85">
        <v>0.4</v>
      </c>
      <c r="Q144" s="66" t="s">
        <v>615</v>
      </c>
      <c r="R144" s="66" t="s">
        <v>593</v>
      </c>
    </row>
    <row r="145" spans="1:18" s="21" customFormat="1" ht="12.75" hidden="1" x14ac:dyDescent="0.2">
      <c r="A145" s="66" t="s">
        <v>1897</v>
      </c>
      <c r="B145" s="24" t="s">
        <v>616</v>
      </c>
      <c r="C145" s="24" t="s">
        <v>601</v>
      </c>
      <c r="D145" s="66" t="s">
        <v>602</v>
      </c>
      <c r="E145" s="66" t="s">
        <v>33</v>
      </c>
      <c r="F145" s="64" t="s">
        <v>31</v>
      </c>
      <c r="G145" s="85"/>
      <c r="H145" s="85">
        <v>0.06</v>
      </c>
      <c r="I145" s="85">
        <v>0.06</v>
      </c>
      <c r="J145" s="85">
        <v>0.06</v>
      </c>
      <c r="K145" s="85">
        <v>0.06</v>
      </c>
      <c r="L145" s="85">
        <v>0.06</v>
      </c>
      <c r="M145" s="85">
        <v>0.06</v>
      </c>
      <c r="N145" s="85">
        <v>0.06</v>
      </c>
      <c r="O145" s="85">
        <v>0.06</v>
      </c>
      <c r="P145" s="85">
        <v>0.06</v>
      </c>
      <c r="Q145" s="66" t="s">
        <v>616</v>
      </c>
      <c r="R145" s="66" t="s">
        <v>593</v>
      </c>
    </row>
    <row r="146" spans="1:18" s="21" customFormat="1" ht="12.75" hidden="1" x14ac:dyDescent="0.2">
      <c r="A146" s="66" t="s">
        <v>1898</v>
      </c>
      <c r="B146" s="24" t="s">
        <v>616</v>
      </c>
      <c r="C146" s="24" t="s">
        <v>601</v>
      </c>
      <c r="D146" s="66" t="s">
        <v>603</v>
      </c>
      <c r="E146" s="66" t="s">
        <v>33</v>
      </c>
      <c r="F146" s="64" t="s">
        <v>31</v>
      </c>
      <c r="G146" s="85"/>
      <c r="H146" s="85"/>
      <c r="I146" s="85"/>
      <c r="J146" s="85">
        <v>7.0000000000000007E-2</v>
      </c>
      <c r="K146" s="85">
        <v>7.0000000000000007E-2</v>
      </c>
      <c r="L146" s="85">
        <v>7.0000000000000007E-2</v>
      </c>
      <c r="M146" s="85">
        <v>7.0000000000000007E-2</v>
      </c>
      <c r="N146" s="85">
        <v>7.0000000000000007E-2</v>
      </c>
      <c r="O146" s="85">
        <v>7.0000000000000007E-2</v>
      </c>
      <c r="P146" s="85">
        <v>7.0000000000000007E-2</v>
      </c>
      <c r="Q146" s="66" t="s">
        <v>616</v>
      </c>
      <c r="R146" s="66" t="s">
        <v>593</v>
      </c>
    </row>
    <row r="147" spans="1:18" s="21" customFormat="1" ht="12.75" hidden="1" x14ac:dyDescent="0.2">
      <c r="A147" s="66" t="s">
        <v>1899</v>
      </c>
      <c r="B147" s="24" t="s">
        <v>616</v>
      </c>
      <c r="C147" s="24" t="s">
        <v>601</v>
      </c>
      <c r="D147" s="66" t="s">
        <v>600</v>
      </c>
      <c r="E147" s="66" t="s">
        <v>33</v>
      </c>
      <c r="F147" s="64" t="s">
        <v>31</v>
      </c>
      <c r="G147" s="85"/>
      <c r="H147" s="85"/>
      <c r="I147" s="85"/>
      <c r="J147" s="85"/>
      <c r="K147" s="85"/>
      <c r="L147" s="85"/>
      <c r="M147" s="85"/>
      <c r="N147" s="85">
        <v>1.57</v>
      </c>
      <c r="O147" s="85">
        <v>1.57</v>
      </c>
      <c r="P147" s="85">
        <v>1.57</v>
      </c>
      <c r="Q147" s="66" t="s">
        <v>616</v>
      </c>
      <c r="R147" s="66" t="s">
        <v>593</v>
      </c>
    </row>
    <row r="148" spans="1:18" s="21" customFormat="1" ht="12.75" hidden="1" x14ac:dyDescent="0.2">
      <c r="A148" s="66" t="s">
        <v>1900</v>
      </c>
      <c r="B148" s="24" t="s">
        <v>616</v>
      </c>
      <c r="C148" s="24" t="s">
        <v>601</v>
      </c>
      <c r="D148" s="66" t="s">
        <v>604</v>
      </c>
      <c r="E148" s="66" t="s">
        <v>33</v>
      </c>
      <c r="F148" s="64" t="s">
        <v>28</v>
      </c>
      <c r="G148" s="85"/>
      <c r="H148" s="85"/>
      <c r="I148" s="85"/>
      <c r="J148" s="85"/>
      <c r="K148" s="85"/>
      <c r="L148" s="85"/>
      <c r="M148" s="85"/>
      <c r="N148" s="85"/>
      <c r="O148" s="85">
        <v>0.75</v>
      </c>
      <c r="P148" s="85">
        <v>0.75</v>
      </c>
      <c r="Q148" s="66" t="s">
        <v>616</v>
      </c>
      <c r="R148" s="66" t="s">
        <v>593</v>
      </c>
    </row>
    <row r="149" spans="1:18" s="21" customFormat="1" ht="25.5" hidden="1" x14ac:dyDescent="0.2">
      <c r="A149" s="66" t="s">
        <v>1989</v>
      </c>
      <c r="B149" s="24" t="s">
        <v>619</v>
      </c>
      <c r="C149" s="24" t="s">
        <v>609</v>
      </c>
      <c r="D149" s="66" t="s">
        <v>610</v>
      </c>
      <c r="E149" s="66" t="s">
        <v>33</v>
      </c>
      <c r="F149" s="64" t="s">
        <v>31</v>
      </c>
      <c r="G149" s="85"/>
      <c r="H149" s="85"/>
      <c r="I149" s="85"/>
      <c r="J149" s="85"/>
      <c r="K149" s="85">
        <v>0.58399999999999996</v>
      </c>
      <c r="L149" s="85">
        <v>0.58399999999999996</v>
      </c>
      <c r="M149" s="85">
        <v>0.58399999999999996</v>
      </c>
      <c r="N149" s="85">
        <v>0.58399999999999996</v>
      </c>
      <c r="O149" s="85">
        <v>0.58399999999999996</v>
      </c>
      <c r="P149" s="85">
        <v>0.58399999999999996</v>
      </c>
      <c r="Q149" s="66" t="s">
        <v>594</v>
      </c>
      <c r="R149" s="66" t="s">
        <v>593</v>
      </c>
    </row>
    <row r="150" spans="1:18" s="21" customFormat="1" ht="12.75" hidden="1" x14ac:dyDescent="0.2">
      <c r="A150" s="66" t="s">
        <v>1990</v>
      </c>
      <c r="B150" s="24" t="s">
        <v>617</v>
      </c>
      <c r="C150" s="24" t="s">
        <v>649</v>
      </c>
      <c r="D150" s="66" t="s">
        <v>607</v>
      </c>
      <c r="E150" s="66" t="s">
        <v>33</v>
      </c>
      <c r="F150" s="64" t="s">
        <v>31</v>
      </c>
      <c r="G150" s="85"/>
      <c r="H150" s="85"/>
      <c r="I150" s="85"/>
      <c r="J150" s="85"/>
      <c r="K150" s="85"/>
      <c r="L150" s="85"/>
      <c r="M150" s="85"/>
      <c r="N150" s="85">
        <v>0.05</v>
      </c>
      <c r="O150" s="85">
        <v>0.05</v>
      </c>
      <c r="P150" s="85">
        <v>0.05</v>
      </c>
      <c r="Q150" s="66" t="s">
        <v>594</v>
      </c>
      <c r="R150" s="66" t="s">
        <v>593</v>
      </c>
    </row>
    <row r="151" spans="1:18" s="21" customFormat="1" ht="12.75" hidden="1" x14ac:dyDescent="0.2">
      <c r="A151" s="66" t="s">
        <v>1991</v>
      </c>
      <c r="B151" s="24" t="s">
        <v>618</v>
      </c>
      <c r="C151" s="24" t="s">
        <v>649</v>
      </c>
      <c r="D151" s="66" t="s">
        <v>608</v>
      </c>
      <c r="E151" s="66" t="s">
        <v>33</v>
      </c>
      <c r="F151" s="64" t="s">
        <v>31</v>
      </c>
      <c r="G151" s="85"/>
      <c r="H151" s="85"/>
      <c r="I151" s="85"/>
      <c r="J151" s="85"/>
      <c r="K151" s="85"/>
      <c r="L151" s="85"/>
      <c r="M151" s="85"/>
      <c r="N151" s="85">
        <v>0.16</v>
      </c>
      <c r="O151" s="85">
        <v>0.16</v>
      </c>
      <c r="P151" s="85">
        <v>0.16</v>
      </c>
      <c r="Q151" s="66" t="s">
        <v>594</v>
      </c>
      <c r="R151" s="66" t="s">
        <v>593</v>
      </c>
    </row>
    <row r="152" spans="1:18" s="21" customFormat="1" ht="12.75" hidden="1" x14ac:dyDescent="0.2">
      <c r="A152" s="66" t="s">
        <v>1992</v>
      </c>
      <c r="B152" s="24" t="s">
        <v>620</v>
      </c>
      <c r="C152" s="24" t="s">
        <v>612</v>
      </c>
      <c r="D152" s="66" t="s">
        <v>613</v>
      </c>
      <c r="E152" s="66" t="s">
        <v>64</v>
      </c>
      <c r="F152" s="64" t="s">
        <v>28</v>
      </c>
      <c r="G152" s="85"/>
      <c r="H152" s="85"/>
      <c r="I152" s="85"/>
      <c r="J152" s="85">
        <v>0.31</v>
      </c>
      <c r="K152" s="85">
        <v>0.31</v>
      </c>
      <c r="L152" s="85">
        <v>0.31</v>
      </c>
      <c r="M152" s="85">
        <v>0.31</v>
      </c>
      <c r="N152" s="85">
        <v>0.31</v>
      </c>
      <c r="O152" s="85">
        <v>0.31</v>
      </c>
      <c r="P152" s="85">
        <v>0.31</v>
      </c>
      <c r="Q152" s="66" t="s">
        <v>61</v>
      </c>
      <c r="R152" s="66" t="s">
        <v>593</v>
      </c>
    </row>
    <row r="153" spans="1:18" s="21" customFormat="1" ht="12.75" hidden="1" x14ac:dyDescent="0.2">
      <c r="A153" s="66" t="s">
        <v>1993</v>
      </c>
      <c r="B153" s="24" t="s">
        <v>620</v>
      </c>
      <c r="C153" s="24" t="s">
        <v>612</v>
      </c>
      <c r="D153" s="66" t="s">
        <v>614</v>
      </c>
      <c r="E153" s="66" t="s">
        <v>64</v>
      </c>
      <c r="F153" s="64" t="s">
        <v>28</v>
      </c>
      <c r="G153" s="85"/>
      <c r="H153" s="85"/>
      <c r="I153" s="85"/>
      <c r="J153" s="85">
        <v>0.09</v>
      </c>
      <c r="K153" s="85">
        <v>0.09</v>
      </c>
      <c r="L153" s="85">
        <v>0.09</v>
      </c>
      <c r="M153" s="85">
        <v>0.09</v>
      </c>
      <c r="N153" s="85">
        <v>0.09</v>
      </c>
      <c r="O153" s="85">
        <v>0.09</v>
      </c>
      <c r="P153" s="85">
        <v>0.09</v>
      </c>
      <c r="Q153" s="66" t="s">
        <v>61</v>
      </c>
      <c r="R153" s="66" t="s">
        <v>593</v>
      </c>
    </row>
    <row r="154" spans="1:18" s="21" customFormat="1" ht="12.75" hidden="1" x14ac:dyDescent="0.2">
      <c r="A154" s="66" t="s">
        <v>1994</v>
      </c>
      <c r="B154" s="24" t="s">
        <v>592</v>
      </c>
      <c r="C154" s="24" t="s">
        <v>399</v>
      </c>
      <c r="D154" s="66" t="s">
        <v>590</v>
      </c>
      <c r="E154" s="66" t="s">
        <v>64</v>
      </c>
      <c r="F154" s="64" t="s">
        <v>28</v>
      </c>
      <c r="G154" s="85"/>
      <c r="H154" s="85"/>
      <c r="I154" s="85"/>
      <c r="J154" s="85"/>
      <c r="K154" s="85"/>
      <c r="L154" s="85"/>
      <c r="M154" s="85"/>
      <c r="N154" s="85"/>
      <c r="O154" s="85">
        <v>0.01</v>
      </c>
      <c r="P154" s="85">
        <v>0.01</v>
      </c>
      <c r="Q154" s="66" t="s">
        <v>61</v>
      </c>
      <c r="R154" s="66" t="s">
        <v>593</v>
      </c>
    </row>
    <row r="155" spans="1:18" s="21" customFormat="1" ht="12.75" hidden="1" x14ac:dyDescent="0.2">
      <c r="A155" s="66" t="s">
        <v>1995</v>
      </c>
      <c r="B155" s="24" t="s">
        <v>592</v>
      </c>
      <c r="C155" s="24" t="s">
        <v>399</v>
      </c>
      <c r="D155" s="66" t="s">
        <v>591</v>
      </c>
      <c r="E155" s="66" t="s">
        <v>64</v>
      </c>
      <c r="F155" s="64" t="s">
        <v>28</v>
      </c>
      <c r="G155" s="85"/>
      <c r="H155" s="85"/>
      <c r="I155" s="85"/>
      <c r="J155" s="85"/>
      <c r="K155" s="85"/>
      <c r="L155" s="85"/>
      <c r="M155" s="85"/>
      <c r="N155" s="85"/>
      <c r="O155" s="85">
        <v>0.24</v>
      </c>
      <c r="P155" s="85">
        <v>0.24</v>
      </c>
      <c r="Q155" s="66" t="s">
        <v>61</v>
      </c>
      <c r="R155" s="66" t="s">
        <v>593</v>
      </c>
    </row>
    <row r="156" spans="1:18" s="21" customFormat="1" ht="12.75" hidden="1" x14ac:dyDescent="0.2">
      <c r="A156" s="66" t="s">
        <v>1996</v>
      </c>
      <c r="B156" s="24" t="s">
        <v>592</v>
      </c>
      <c r="C156" s="24" t="s">
        <v>399</v>
      </c>
      <c r="D156" s="66" t="s">
        <v>611</v>
      </c>
      <c r="E156" s="66" t="s">
        <v>64</v>
      </c>
      <c r="F156" s="64" t="s">
        <v>28</v>
      </c>
      <c r="G156" s="85"/>
      <c r="H156" s="85"/>
      <c r="I156" s="85"/>
      <c r="J156" s="85"/>
      <c r="K156" s="85"/>
      <c r="L156" s="85"/>
      <c r="M156" s="85"/>
      <c r="N156" s="85"/>
      <c r="O156" s="85"/>
      <c r="P156" s="85">
        <v>0.13</v>
      </c>
      <c r="Q156" s="66" t="s">
        <v>61</v>
      </c>
      <c r="R156" s="66" t="s">
        <v>593</v>
      </c>
    </row>
    <row r="157" spans="1:18" s="21" customFormat="1" ht="12.75" hidden="1" customHeight="1" x14ac:dyDescent="0.2">
      <c r="A157" s="66" t="s">
        <v>1997</v>
      </c>
      <c r="B157" s="24" t="s">
        <v>2083</v>
      </c>
      <c r="C157" s="24" t="s">
        <v>883</v>
      </c>
      <c r="D157" s="66" t="s">
        <v>2064</v>
      </c>
      <c r="E157" s="66" t="s">
        <v>33</v>
      </c>
      <c r="F157" s="64" t="s">
        <v>31</v>
      </c>
      <c r="G157" s="85"/>
      <c r="H157" s="85">
        <v>0.25</v>
      </c>
      <c r="I157" s="85">
        <v>0.25</v>
      </c>
      <c r="J157" s="85">
        <v>0.25</v>
      </c>
      <c r="K157" s="85">
        <v>0.25</v>
      </c>
      <c r="L157" s="85">
        <v>0.25</v>
      </c>
      <c r="M157" s="85">
        <v>0.25</v>
      </c>
      <c r="N157" s="85">
        <v>0.25</v>
      </c>
      <c r="O157" s="85">
        <v>0.25</v>
      </c>
      <c r="P157" s="85">
        <v>0.25</v>
      </c>
      <c r="Q157" s="26" t="s">
        <v>648</v>
      </c>
      <c r="R157" s="26" t="s">
        <v>648</v>
      </c>
    </row>
    <row r="158" spans="1:18" s="21" customFormat="1" ht="12.75" hidden="1" customHeight="1" x14ac:dyDescent="0.2">
      <c r="A158" s="66" t="s">
        <v>1998</v>
      </c>
      <c r="B158" s="24" t="s">
        <v>2083</v>
      </c>
      <c r="C158" s="24" t="s">
        <v>883</v>
      </c>
      <c r="D158" s="66" t="s">
        <v>2080</v>
      </c>
      <c r="E158" s="66" t="s">
        <v>33</v>
      </c>
      <c r="F158" s="64" t="s">
        <v>31</v>
      </c>
      <c r="G158" s="85">
        <v>0.2</v>
      </c>
      <c r="H158" s="85">
        <v>0.2</v>
      </c>
      <c r="I158" s="85">
        <v>0.2</v>
      </c>
      <c r="J158" s="85">
        <v>0.2</v>
      </c>
      <c r="K158" s="85">
        <v>0.2</v>
      </c>
      <c r="L158" s="85">
        <v>0.2</v>
      </c>
      <c r="M158" s="85">
        <v>0.2</v>
      </c>
      <c r="N158" s="85">
        <v>0.2</v>
      </c>
      <c r="O158" s="85">
        <v>0.2</v>
      </c>
      <c r="P158" s="85">
        <v>0.2</v>
      </c>
      <c r="Q158" s="26" t="s">
        <v>648</v>
      </c>
      <c r="R158" s="26" t="s">
        <v>648</v>
      </c>
    </row>
    <row r="159" spans="1:18" s="21" customFormat="1" ht="12.75" hidden="1" customHeight="1" x14ac:dyDescent="0.2">
      <c r="A159" s="66" t="s">
        <v>1999</v>
      </c>
      <c r="B159" s="24" t="s">
        <v>2083</v>
      </c>
      <c r="C159" s="24" t="s">
        <v>883</v>
      </c>
      <c r="D159" s="66" t="s">
        <v>2081</v>
      </c>
      <c r="E159" s="66" t="s">
        <v>33</v>
      </c>
      <c r="F159" s="64" t="s">
        <v>31</v>
      </c>
      <c r="G159" s="85">
        <v>0.1</v>
      </c>
      <c r="H159" s="85">
        <v>0.1</v>
      </c>
      <c r="I159" s="85">
        <v>0.1</v>
      </c>
      <c r="J159" s="85">
        <v>0.1</v>
      </c>
      <c r="K159" s="85">
        <v>0.1</v>
      </c>
      <c r="L159" s="85">
        <v>0.1</v>
      </c>
      <c r="M159" s="85">
        <v>0.1</v>
      </c>
      <c r="N159" s="85">
        <v>0.1</v>
      </c>
      <c r="O159" s="85">
        <v>0.1</v>
      </c>
      <c r="P159" s="85">
        <v>0.1</v>
      </c>
      <c r="Q159" s="26" t="s">
        <v>648</v>
      </c>
      <c r="R159" s="26" t="s">
        <v>648</v>
      </c>
    </row>
    <row r="160" spans="1:18" s="21" customFormat="1" ht="12.75" hidden="1" customHeight="1" x14ac:dyDescent="0.2">
      <c r="A160" s="66" t="s">
        <v>2000</v>
      </c>
      <c r="B160" s="24" t="s">
        <v>2083</v>
      </c>
      <c r="C160" s="24" t="s">
        <v>883</v>
      </c>
      <c r="D160" s="66" t="s">
        <v>2065</v>
      </c>
      <c r="E160" s="66" t="s">
        <v>33</v>
      </c>
      <c r="F160" s="64" t="s">
        <v>31</v>
      </c>
      <c r="G160" s="85"/>
      <c r="H160" s="85">
        <v>0.3</v>
      </c>
      <c r="I160" s="85">
        <v>0.3</v>
      </c>
      <c r="J160" s="85">
        <v>0.3</v>
      </c>
      <c r="K160" s="85">
        <v>0.3</v>
      </c>
      <c r="L160" s="85">
        <v>0.3</v>
      </c>
      <c r="M160" s="85">
        <v>0.3</v>
      </c>
      <c r="N160" s="85">
        <v>0.3</v>
      </c>
      <c r="O160" s="85">
        <v>0.3</v>
      </c>
      <c r="P160" s="85">
        <v>0.3</v>
      </c>
      <c r="Q160" s="26" t="s">
        <v>648</v>
      </c>
      <c r="R160" s="26" t="s">
        <v>648</v>
      </c>
    </row>
    <row r="161" spans="1:18" s="21" customFormat="1" ht="12.75" hidden="1" customHeight="1" x14ac:dyDescent="0.2">
      <c r="A161" s="66" t="s">
        <v>2001</v>
      </c>
      <c r="B161" s="24" t="s">
        <v>2082</v>
      </c>
      <c r="C161" s="24" t="s">
        <v>883</v>
      </c>
      <c r="D161" s="66" t="s">
        <v>2066</v>
      </c>
      <c r="E161" s="66" t="s">
        <v>33</v>
      </c>
      <c r="F161" s="64" t="s">
        <v>31</v>
      </c>
      <c r="G161" s="85"/>
      <c r="H161" s="85"/>
      <c r="I161" s="85"/>
      <c r="J161" s="85">
        <v>1.8</v>
      </c>
      <c r="K161" s="85">
        <v>1.8</v>
      </c>
      <c r="L161" s="85">
        <v>1.8</v>
      </c>
      <c r="M161" s="85">
        <v>1.8</v>
      </c>
      <c r="N161" s="85">
        <v>1.8</v>
      </c>
      <c r="O161" s="85">
        <v>1.8</v>
      </c>
      <c r="P161" s="85">
        <v>1.8</v>
      </c>
      <c r="Q161" s="26" t="s">
        <v>648</v>
      </c>
      <c r="R161" s="26" t="s">
        <v>648</v>
      </c>
    </row>
    <row r="162" spans="1:18" s="21" customFormat="1" ht="12.75" hidden="1" customHeight="1" x14ac:dyDescent="0.2">
      <c r="A162" s="66" t="s">
        <v>2084</v>
      </c>
      <c r="B162" s="24" t="s">
        <v>2082</v>
      </c>
      <c r="C162" s="24" t="s">
        <v>883</v>
      </c>
      <c r="D162" s="66" t="s">
        <v>2067</v>
      </c>
      <c r="E162" s="66" t="s">
        <v>33</v>
      </c>
      <c r="F162" s="64" t="s">
        <v>31</v>
      </c>
      <c r="G162" s="85"/>
      <c r="H162" s="85"/>
      <c r="I162" s="85"/>
      <c r="J162" s="85"/>
      <c r="K162" s="85"/>
      <c r="L162" s="85">
        <v>1.7</v>
      </c>
      <c r="M162" s="85">
        <v>1.7</v>
      </c>
      <c r="N162" s="85">
        <v>1.7</v>
      </c>
      <c r="O162" s="85">
        <v>1.7</v>
      </c>
      <c r="P162" s="85">
        <v>1.7</v>
      </c>
      <c r="Q162" s="26" t="s">
        <v>648</v>
      </c>
      <c r="R162" s="26" t="s">
        <v>648</v>
      </c>
    </row>
    <row r="163" spans="1:18" s="21" customFormat="1" ht="25.5" hidden="1" x14ac:dyDescent="0.2">
      <c r="A163" s="66" t="s">
        <v>2085</v>
      </c>
      <c r="B163" s="24" t="s">
        <v>844</v>
      </c>
      <c r="C163" s="24" t="s">
        <v>884</v>
      </c>
      <c r="D163" s="66" t="s">
        <v>2068</v>
      </c>
      <c r="E163" s="66" t="s">
        <v>33</v>
      </c>
      <c r="F163" s="64" t="s">
        <v>31</v>
      </c>
      <c r="G163" s="85"/>
      <c r="H163" s="85"/>
      <c r="I163" s="85"/>
      <c r="J163" s="85"/>
      <c r="K163" s="85">
        <v>2</v>
      </c>
      <c r="L163" s="85">
        <v>2</v>
      </c>
      <c r="M163" s="85">
        <v>2</v>
      </c>
      <c r="N163" s="85">
        <v>2</v>
      </c>
      <c r="O163" s="85">
        <v>2</v>
      </c>
      <c r="P163" s="85">
        <v>2</v>
      </c>
      <c r="Q163" s="26" t="s">
        <v>648</v>
      </c>
      <c r="R163" s="26" t="s">
        <v>648</v>
      </c>
    </row>
    <row r="164" spans="1:18" s="21" customFormat="1" ht="25.5" hidden="1" x14ac:dyDescent="0.2">
      <c r="A164" s="66" t="s">
        <v>2086</v>
      </c>
      <c r="B164" s="24" t="s">
        <v>844</v>
      </c>
      <c r="C164" s="24" t="s">
        <v>884</v>
      </c>
      <c r="D164" s="66" t="s">
        <v>2069</v>
      </c>
      <c r="E164" s="66" t="s">
        <v>33</v>
      </c>
      <c r="F164" s="64" t="s">
        <v>31</v>
      </c>
      <c r="G164" s="85"/>
      <c r="H164" s="85"/>
      <c r="I164" s="85"/>
      <c r="J164" s="85"/>
      <c r="K164" s="85"/>
      <c r="L164" s="85">
        <v>2</v>
      </c>
      <c r="M164" s="85">
        <v>2</v>
      </c>
      <c r="N164" s="85">
        <v>2</v>
      </c>
      <c r="O164" s="85">
        <v>2</v>
      </c>
      <c r="P164" s="85">
        <v>2</v>
      </c>
      <c r="Q164" s="26" t="s">
        <v>648</v>
      </c>
      <c r="R164" s="26" t="s">
        <v>648</v>
      </c>
    </row>
    <row r="165" spans="1:18" s="21" customFormat="1" ht="12.75" hidden="1" x14ac:dyDescent="0.2">
      <c r="A165" s="66" t="s">
        <v>2087</v>
      </c>
      <c r="B165" s="24" t="s">
        <v>2082</v>
      </c>
      <c r="C165" s="24" t="s">
        <v>886</v>
      </c>
      <c r="D165" s="66" t="s">
        <v>2070</v>
      </c>
      <c r="E165" s="66" t="s">
        <v>33</v>
      </c>
      <c r="F165" s="64" t="s">
        <v>31</v>
      </c>
      <c r="G165" s="85"/>
      <c r="H165" s="85"/>
      <c r="I165" s="85"/>
      <c r="J165" s="85"/>
      <c r="K165" s="85"/>
      <c r="L165" s="85"/>
      <c r="M165" s="85"/>
      <c r="N165" s="85"/>
      <c r="O165" s="85"/>
      <c r="P165" s="85">
        <v>1.1200000000000001</v>
      </c>
      <c r="Q165" s="26" t="s">
        <v>648</v>
      </c>
      <c r="R165" s="26" t="s">
        <v>648</v>
      </c>
    </row>
    <row r="166" spans="1:18" s="21" customFormat="1" ht="12.75" hidden="1" x14ac:dyDescent="0.2">
      <c r="A166" s="66" t="s">
        <v>2088</v>
      </c>
      <c r="B166" s="24" t="s">
        <v>2082</v>
      </c>
      <c r="C166" s="24" t="s">
        <v>886</v>
      </c>
      <c r="D166" s="66" t="s">
        <v>2071</v>
      </c>
      <c r="E166" s="66" t="s">
        <v>33</v>
      </c>
      <c r="F166" s="64" t="s">
        <v>31</v>
      </c>
      <c r="G166" s="85"/>
      <c r="H166" s="85"/>
      <c r="I166" s="85"/>
      <c r="J166" s="85"/>
      <c r="K166" s="85"/>
      <c r="L166" s="85"/>
      <c r="M166" s="85"/>
      <c r="N166" s="85"/>
      <c r="O166" s="85"/>
      <c r="P166" s="85">
        <v>0.04</v>
      </c>
      <c r="Q166" s="26" t="s">
        <v>648</v>
      </c>
      <c r="R166" s="26" t="s">
        <v>648</v>
      </c>
    </row>
    <row r="167" spans="1:18" s="21" customFormat="1" ht="12.75" hidden="1" x14ac:dyDescent="0.2">
      <c r="A167" s="66" t="s">
        <v>2089</v>
      </c>
      <c r="B167" s="24" t="s">
        <v>2082</v>
      </c>
      <c r="C167" s="24" t="s">
        <v>886</v>
      </c>
      <c r="D167" s="66" t="s">
        <v>2072</v>
      </c>
      <c r="E167" s="66" t="s">
        <v>33</v>
      </c>
      <c r="F167" s="64" t="s">
        <v>31</v>
      </c>
      <c r="G167" s="85">
        <v>0.37</v>
      </c>
      <c r="H167" s="85">
        <v>0.37</v>
      </c>
      <c r="I167" s="85">
        <v>0.37</v>
      </c>
      <c r="J167" s="85">
        <v>0.37</v>
      </c>
      <c r="K167" s="85">
        <v>0.37</v>
      </c>
      <c r="L167" s="85">
        <v>0.37</v>
      </c>
      <c r="M167" s="85">
        <v>0.37</v>
      </c>
      <c r="N167" s="85">
        <v>0.37</v>
      </c>
      <c r="O167" s="85">
        <v>0.37</v>
      </c>
      <c r="P167" s="85">
        <v>0.37</v>
      </c>
      <c r="Q167" s="26" t="s">
        <v>648</v>
      </c>
      <c r="R167" s="26" t="s">
        <v>648</v>
      </c>
    </row>
    <row r="168" spans="1:18" s="21" customFormat="1" ht="12.75" hidden="1" x14ac:dyDescent="0.2">
      <c r="A168" s="66" t="s">
        <v>2090</v>
      </c>
      <c r="B168" s="24" t="s">
        <v>2082</v>
      </c>
      <c r="C168" s="24" t="s">
        <v>886</v>
      </c>
      <c r="D168" s="66" t="s">
        <v>2078</v>
      </c>
      <c r="E168" s="66" t="s">
        <v>33</v>
      </c>
      <c r="F168" s="64" t="s">
        <v>31</v>
      </c>
      <c r="G168" s="88">
        <v>1E-4</v>
      </c>
      <c r="H168" s="88">
        <v>1E-4</v>
      </c>
      <c r="I168" s="88">
        <v>1E-4</v>
      </c>
      <c r="J168" s="88">
        <v>1E-4</v>
      </c>
      <c r="K168" s="88">
        <v>1E-4</v>
      </c>
      <c r="L168" s="88">
        <v>1E-4</v>
      </c>
      <c r="M168" s="88">
        <v>1E-4</v>
      </c>
      <c r="N168" s="88">
        <v>1E-4</v>
      </c>
      <c r="O168" s="88">
        <v>1E-4</v>
      </c>
      <c r="P168" s="88">
        <v>1E-4</v>
      </c>
      <c r="Q168" s="26" t="s">
        <v>648</v>
      </c>
      <c r="R168" s="26" t="s">
        <v>648</v>
      </c>
    </row>
    <row r="169" spans="1:18" s="21" customFormat="1" ht="12.75" hidden="1" x14ac:dyDescent="0.2">
      <c r="A169" s="66" t="s">
        <v>2091</v>
      </c>
      <c r="B169" s="24" t="s">
        <v>2082</v>
      </c>
      <c r="C169" s="24" t="s">
        <v>886</v>
      </c>
      <c r="D169" s="66" t="s">
        <v>2079</v>
      </c>
      <c r="E169" s="66" t="s">
        <v>33</v>
      </c>
      <c r="F169" s="64" t="s">
        <v>31</v>
      </c>
      <c r="G169" s="88">
        <v>1E-4</v>
      </c>
      <c r="H169" s="88">
        <v>1E-4</v>
      </c>
      <c r="I169" s="88">
        <v>1E-4</v>
      </c>
      <c r="J169" s="88">
        <v>1E-4</v>
      </c>
      <c r="K169" s="88">
        <v>1E-4</v>
      </c>
      <c r="L169" s="88">
        <v>1E-4</v>
      </c>
      <c r="M169" s="88">
        <v>1E-4</v>
      </c>
      <c r="N169" s="88">
        <v>1E-4</v>
      </c>
      <c r="O169" s="88">
        <v>1E-4</v>
      </c>
      <c r="P169" s="88">
        <v>1E-4</v>
      </c>
      <c r="Q169" s="26" t="s">
        <v>648</v>
      </c>
      <c r="R169" s="26" t="s">
        <v>648</v>
      </c>
    </row>
    <row r="170" spans="1:18" s="21" customFormat="1" ht="12.75" hidden="1" x14ac:dyDescent="0.2">
      <c r="A170" s="66" t="s">
        <v>2092</v>
      </c>
      <c r="B170" s="24" t="s">
        <v>2082</v>
      </c>
      <c r="C170" s="24" t="s">
        <v>886</v>
      </c>
      <c r="D170" s="66" t="s">
        <v>2073</v>
      </c>
      <c r="E170" s="66" t="s">
        <v>33</v>
      </c>
      <c r="F170" s="64" t="s">
        <v>31</v>
      </c>
      <c r="G170" s="85"/>
      <c r="H170" s="85"/>
      <c r="I170" s="85"/>
      <c r="J170" s="85"/>
      <c r="K170" s="85"/>
      <c r="L170" s="85"/>
      <c r="M170" s="85"/>
      <c r="N170" s="85"/>
      <c r="O170" s="85"/>
      <c r="P170" s="85">
        <v>0.09</v>
      </c>
      <c r="Q170" s="26" t="s">
        <v>648</v>
      </c>
      <c r="R170" s="26" t="s">
        <v>648</v>
      </c>
    </row>
    <row r="171" spans="1:18" s="21" customFormat="1" ht="12.75" hidden="1" x14ac:dyDescent="0.2">
      <c r="A171" s="66" t="s">
        <v>2093</v>
      </c>
      <c r="B171" s="24" t="s">
        <v>2082</v>
      </c>
      <c r="C171" s="24" t="s">
        <v>886</v>
      </c>
      <c r="D171" s="66" t="s">
        <v>2074</v>
      </c>
      <c r="E171" s="66" t="s">
        <v>33</v>
      </c>
      <c r="F171" s="64" t="s">
        <v>31</v>
      </c>
      <c r="G171" s="85">
        <v>0.25</v>
      </c>
      <c r="H171" s="85">
        <v>0.25</v>
      </c>
      <c r="I171" s="85">
        <v>0.25</v>
      </c>
      <c r="J171" s="85">
        <v>0.25</v>
      </c>
      <c r="K171" s="85">
        <v>0.25</v>
      </c>
      <c r="L171" s="85">
        <v>0.25</v>
      </c>
      <c r="M171" s="85">
        <v>0.25</v>
      </c>
      <c r="N171" s="85">
        <v>0.25</v>
      </c>
      <c r="O171" s="85">
        <v>0.25</v>
      </c>
      <c r="P171" s="85">
        <v>0.25</v>
      </c>
      <c r="Q171" s="26" t="s">
        <v>648</v>
      </c>
      <c r="R171" s="26" t="s">
        <v>648</v>
      </c>
    </row>
    <row r="172" spans="1:18" s="21" customFormat="1" ht="12.75" hidden="1" x14ac:dyDescent="0.2">
      <c r="A172" s="66" t="s">
        <v>2094</v>
      </c>
      <c r="B172" s="24" t="s">
        <v>2082</v>
      </c>
      <c r="C172" s="24" t="s">
        <v>886</v>
      </c>
      <c r="D172" s="66" t="s">
        <v>2075</v>
      </c>
      <c r="E172" s="66" t="s">
        <v>33</v>
      </c>
      <c r="F172" s="64" t="s">
        <v>31</v>
      </c>
      <c r="G172" s="85"/>
      <c r="H172" s="85"/>
      <c r="I172" s="85"/>
      <c r="J172" s="85"/>
      <c r="K172" s="85"/>
      <c r="L172" s="85"/>
      <c r="M172" s="85"/>
      <c r="N172" s="85"/>
      <c r="O172" s="85"/>
      <c r="P172" s="85">
        <v>0.01</v>
      </c>
      <c r="Q172" s="26" t="s">
        <v>648</v>
      </c>
      <c r="R172" s="26" t="s">
        <v>648</v>
      </c>
    </row>
    <row r="173" spans="1:18" s="21" customFormat="1" ht="12.75" hidden="1" x14ac:dyDescent="0.2">
      <c r="A173" s="66" t="s">
        <v>2095</v>
      </c>
      <c r="B173" s="24" t="s">
        <v>2082</v>
      </c>
      <c r="C173" s="24" t="s">
        <v>886</v>
      </c>
      <c r="D173" s="66" t="s">
        <v>2076</v>
      </c>
      <c r="E173" s="66" t="s">
        <v>33</v>
      </c>
      <c r="F173" s="64" t="s">
        <v>31</v>
      </c>
      <c r="G173" s="85"/>
      <c r="H173" s="85"/>
      <c r="I173" s="85"/>
      <c r="J173" s="85"/>
      <c r="K173" s="85"/>
      <c r="L173" s="85"/>
      <c r="M173" s="85"/>
      <c r="N173" s="85"/>
      <c r="O173" s="85"/>
      <c r="P173" s="85">
        <v>0.74</v>
      </c>
      <c r="Q173" s="26" t="s">
        <v>648</v>
      </c>
      <c r="R173" s="26" t="s">
        <v>648</v>
      </c>
    </row>
    <row r="174" spans="1:18" s="21" customFormat="1" ht="12.75" hidden="1" x14ac:dyDescent="0.2">
      <c r="A174" s="66" t="s">
        <v>2096</v>
      </c>
      <c r="B174" s="24" t="s">
        <v>2082</v>
      </c>
      <c r="C174" s="24" t="s">
        <v>886</v>
      </c>
      <c r="D174" s="66" t="s">
        <v>2077</v>
      </c>
      <c r="E174" s="66" t="s">
        <v>33</v>
      </c>
      <c r="F174" s="64" t="s">
        <v>31</v>
      </c>
      <c r="G174" s="85"/>
      <c r="H174" s="85"/>
      <c r="I174" s="85"/>
      <c r="J174" s="85"/>
      <c r="K174" s="85"/>
      <c r="L174" s="85"/>
      <c r="M174" s="85"/>
      <c r="N174" s="85"/>
      <c r="O174" s="85"/>
      <c r="P174" s="85">
        <v>0.09</v>
      </c>
      <c r="Q174" s="26" t="s">
        <v>648</v>
      </c>
      <c r="R174" s="26" t="s">
        <v>648</v>
      </c>
    </row>
    <row r="175" spans="1:18" s="21" customFormat="1" ht="51" hidden="1" x14ac:dyDescent="0.2">
      <c r="A175" s="66" t="s">
        <v>2097</v>
      </c>
      <c r="B175" s="24" t="s">
        <v>2152</v>
      </c>
      <c r="C175" s="24" t="s">
        <v>385</v>
      </c>
      <c r="D175" s="66" t="s">
        <v>2148</v>
      </c>
      <c r="E175" s="66" t="s">
        <v>64</v>
      </c>
      <c r="F175" s="64" t="s">
        <v>28</v>
      </c>
      <c r="G175" s="85"/>
      <c r="H175" s="85"/>
      <c r="I175" s="85"/>
      <c r="J175" s="85"/>
      <c r="K175" s="85"/>
      <c r="L175" s="85">
        <v>5.95</v>
      </c>
      <c r="M175" s="85">
        <v>5.95</v>
      </c>
      <c r="N175" s="85">
        <v>5.95</v>
      </c>
      <c r="O175" s="85">
        <v>5.95</v>
      </c>
      <c r="P175" s="85">
        <v>5.95</v>
      </c>
      <c r="Q175" s="64" t="s">
        <v>61</v>
      </c>
      <c r="R175" s="66" t="s">
        <v>1099</v>
      </c>
    </row>
    <row r="176" spans="1:18" s="21" customFormat="1" ht="51" hidden="1" x14ac:dyDescent="0.2">
      <c r="A176" s="66" t="s">
        <v>2098</v>
      </c>
      <c r="B176" s="24" t="s">
        <v>2152</v>
      </c>
      <c r="C176" s="24" t="s">
        <v>385</v>
      </c>
      <c r="D176" s="66" t="s">
        <v>2149</v>
      </c>
      <c r="E176" s="66" t="s">
        <v>64</v>
      </c>
      <c r="F176" s="64" t="s">
        <v>28</v>
      </c>
      <c r="G176" s="85"/>
      <c r="H176" s="85"/>
      <c r="I176" s="85"/>
      <c r="J176" s="85">
        <v>0.72</v>
      </c>
      <c r="K176" s="85">
        <v>0.72</v>
      </c>
      <c r="L176" s="85">
        <v>0.72</v>
      </c>
      <c r="M176" s="85">
        <v>0.72</v>
      </c>
      <c r="N176" s="85">
        <v>0.72</v>
      </c>
      <c r="O176" s="85">
        <v>0.72</v>
      </c>
      <c r="P176" s="85">
        <v>0.72</v>
      </c>
      <c r="Q176" s="64" t="s">
        <v>61</v>
      </c>
      <c r="R176" s="66" t="s">
        <v>1099</v>
      </c>
    </row>
    <row r="177" spans="1:18" s="21" customFormat="1" ht="51" hidden="1" x14ac:dyDescent="0.2">
      <c r="A177" s="66" t="s">
        <v>2099</v>
      </c>
      <c r="B177" s="24" t="s">
        <v>2152</v>
      </c>
      <c r="C177" s="24" t="s">
        <v>385</v>
      </c>
      <c r="D177" s="66" t="s">
        <v>2150</v>
      </c>
      <c r="E177" s="66" t="s">
        <v>64</v>
      </c>
      <c r="F177" s="64" t="s">
        <v>28</v>
      </c>
      <c r="G177" s="85"/>
      <c r="H177" s="85"/>
      <c r="I177" s="85"/>
      <c r="J177" s="85"/>
      <c r="K177" s="85">
        <v>1.53</v>
      </c>
      <c r="L177" s="85">
        <v>1.53</v>
      </c>
      <c r="M177" s="85">
        <v>1.53</v>
      </c>
      <c r="N177" s="85">
        <v>1.53</v>
      </c>
      <c r="O177" s="85">
        <v>1.53</v>
      </c>
      <c r="P177" s="85">
        <v>1.53</v>
      </c>
      <c r="Q177" s="64" t="s">
        <v>61</v>
      </c>
      <c r="R177" s="66" t="s">
        <v>1099</v>
      </c>
    </row>
    <row r="178" spans="1:18" s="21" customFormat="1" ht="12.75" hidden="1" x14ac:dyDescent="0.2">
      <c r="A178" s="66" t="s">
        <v>2100</v>
      </c>
      <c r="B178" s="24" t="s">
        <v>2152</v>
      </c>
      <c r="C178" s="24" t="s">
        <v>385</v>
      </c>
      <c r="D178" s="66" t="s">
        <v>2151</v>
      </c>
      <c r="E178" s="66" t="s">
        <v>64</v>
      </c>
      <c r="F178" s="64" t="s">
        <v>28</v>
      </c>
      <c r="G178" s="85"/>
      <c r="H178" s="85"/>
      <c r="I178" s="85"/>
      <c r="J178" s="85"/>
      <c r="K178" s="85"/>
      <c r="L178" s="85"/>
      <c r="M178" s="85">
        <v>0.67</v>
      </c>
      <c r="N178" s="85">
        <v>0.67</v>
      </c>
      <c r="O178" s="85">
        <v>0.67</v>
      </c>
      <c r="P178" s="85">
        <v>0.67</v>
      </c>
      <c r="Q178" s="64" t="s">
        <v>61</v>
      </c>
      <c r="R178" s="66" t="s">
        <v>1099</v>
      </c>
    </row>
    <row r="179" spans="1:18" s="21" customFormat="1" ht="12.75" hidden="1" x14ac:dyDescent="0.2">
      <c r="A179" s="66" t="s">
        <v>2156</v>
      </c>
      <c r="B179" s="24" t="s">
        <v>2152</v>
      </c>
      <c r="C179" s="24" t="s">
        <v>385</v>
      </c>
      <c r="D179" s="66" t="s">
        <v>2153</v>
      </c>
      <c r="E179" s="66" t="s">
        <v>64</v>
      </c>
      <c r="F179" s="64" t="s">
        <v>28</v>
      </c>
      <c r="G179" s="85"/>
      <c r="H179" s="85"/>
      <c r="I179" s="85"/>
      <c r="J179" s="85"/>
      <c r="K179" s="85"/>
      <c r="L179" s="85"/>
      <c r="M179" s="85"/>
      <c r="N179" s="85">
        <v>1.43</v>
      </c>
      <c r="O179" s="85">
        <v>1.43</v>
      </c>
      <c r="P179" s="85">
        <v>1.43</v>
      </c>
      <c r="Q179" s="64" t="s">
        <v>61</v>
      </c>
      <c r="R179" s="66" t="s">
        <v>1099</v>
      </c>
    </row>
    <row r="180" spans="1:18" s="21" customFormat="1" ht="12.75" hidden="1" x14ac:dyDescent="0.2">
      <c r="A180" s="66" t="s">
        <v>2157</v>
      </c>
      <c r="B180" s="24" t="s">
        <v>2155</v>
      </c>
      <c r="C180" s="24" t="s">
        <v>385</v>
      </c>
      <c r="D180" s="66" t="s">
        <v>2154</v>
      </c>
      <c r="E180" s="66" t="s">
        <v>64</v>
      </c>
      <c r="F180" s="64" t="s">
        <v>28</v>
      </c>
      <c r="G180" s="85"/>
      <c r="H180" s="85"/>
      <c r="I180" s="85">
        <v>0.87</v>
      </c>
      <c r="J180" s="85">
        <v>0.87</v>
      </c>
      <c r="K180" s="85">
        <v>0.87</v>
      </c>
      <c r="L180" s="85">
        <v>0.87</v>
      </c>
      <c r="M180" s="85">
        <v>0.87</v>
      </c>
      <c r="N180" s="85">
        <v>0.87</v>
      </c>
      <c r="O180" s="85">
        <v>0.87</v>
      </c>
      <c r="P180" s="85">
        <v>0.87</v>
      </c>
      <c r="Q180" s="64" t="s">
        <v>61</v>
      </c>
      <c r="R180" s="66" t="s">
        <v>1099</v>
      </c>
    </row>
    <row r="181" spans="1:18" s="21" customFormat="1" ht="38.25" hidden="1" x14ac:dyDescent="0.2">
      <c r="A181" s="66" t="s">
        <v>2158</v>
      </c>
      <c r="B181" s="24" t="s">
        <v>1107</v>
      </c>
      <c r="C181" s="24" t="s">
        <v>1100</v>
      </c>
      <c r="D181" s="66" t="s">
        <v>1101</v>
      </c>
      <c r="E181" s="66" t="s">
        <v>33</v>
      </c>
      <c r="F181" s="81" t="s">
        <v>31</v>
      </c>
      <c r="G181" s="85">
        <v>2.2000000000000002</v>
      </c>
      <c r="H181" s="85">
        <v>2.2000000000000002</v>
      </c>
      <c r="I181" s="85">
        <v>2.2000000000000002</v>
      </c>
      <c r="J181" s="85">
        <v>2.2000000000000002</v>
      </c>
      <c r="K181" s="85">
        <v>2.2000000000000002</v>
      </c>
      <c r="L181" s="85">
        <v>2.2000000000000002</v>
      </c>
      <c r="M181" s="85">
        <v>2.2000000000000002</v>
      </c>
      <c r="N181" s="85">
        <v>2.2000000000000002</v>
      </c>
      <c r="O181" s="85">
        <v>2.2000000000000002</v>
      </c>
      <c r="P181" s="85">
        <v>2.2000000000000002</v>
      </c>
      <c r="Q181" s="66" t="s">
        <v>1099</v>
      </c>
      <c r="R181" s="66" t="s">
        <v>1099</v>
      </c>
    </row>
    <row r="182" spans="1:18" s="21" customFormat="1" ht="12.75" hidden="1" x14ac:dyDescent="0.2">
      <c r="A182" s="66" t="s">
        <v>2159</v>
      </c>
      <c r="B182" s="24" t="s">
        <v>1107</v>
      </c>
      <c r="C182" s="24" t="s">
        <v>1100</v>
      </c>
      <c r="D182" s="66" t="s">
        <v>1103</v>
      </c>
      <c r="E182" s="66" t="s">
        <v>33</v>
      </c>
      <c r="F182" s="81" t="s">
        <v>31</v>
      </c>
      <c r="G182" s="85">
        <v>7.0000000000000007E-2</v>
      </c>
      <c r="H182" s="85">
        <v>7.0000000000000007E-2</v>
      </c>
      <c r="I182" s="85">
        <v>7.0000000000000007E-2</v>
      </c>
      <c r="J182" s="85">
        <v>7.0000000000000007E-2</v>
      </c>
      <c r="K182" s="85">
        <v>7.0000000000000007E-2</v>
      </c>
      <c r="L182" s="85">
        <v>7.0000000000000007E-2</v>
      </c>
      <c r="M182" s="85">
        <v>7.0000000000000007E-2</v>
      </c>
      <c r="N182" s="85">
        <v>7.0000000000000007E-2</v>
      </c>
      <c r="O182" s="85">
        <v>7.0000000000000007E-2</v>
      </c>
      <c r="P182" s="85">
        <v>7.0000000000000007E-2</v>
      </c>
      <c r="Q182" s="66" t="s">
        <v>1099</v>
      </c>
      <c r="R182" s="66" t="s">
        <v>1099</v>
      </c>
    </row>
    <row r="183" spans="1:18" s="21" customFormat="1" ht="12.75" hidden="1" x14ac:dyDescent="0.2">
      <c r="A183" s="66" t="s">
        <v>2160</v>
      </c>
      <c r="B183" s="24" t="s">
        <v>1107</v>
      </c>
      <c r="C183" s="24" t="s">
        <v>1100</v>
      </c>
      <c r="D183" s="66" t="s">
        <v>1104</v>
      </c>
      <c r="E183" s="66" t="s">
        <v>33</v>
      </c>
      <c r="F183" s="81" t="s">
        <v>31</v>
      </c>
      <c r="G183" s="85">
        <v>0.41</v>
      </c>
      <c r="H183" s="85">
        <v>0.41</v>
      </c>
      <c r="I183" s="85">
        <v>0.41</v>
      </c>
      <c r="J183" s="85">
        <v>0.41</v>
      </c>
      <c r="K183" s="85">
        <v>0.41</v>
      </c>
      <c r="L183" s="85">
        <v>0.41</v>
      </c>
      <c r="M183" s="85">
        <v>0.41</v>
      </c>
      <c r="N183" s="85">
        <v>0.41</v>
      </c>
      <c r="O183" s="85">
        <v>0.41</v>
      </c>
      <c r="P183" s="85">
        <v>0.41</v>
      </c>
      <c r="Q183" s="66" t="s">
        <v>1099</v>
      </c>
      <c r="R183" s="66" t="s">
        <v>1099</v>
      </c>
    </row>
    <row r="184" spans="1:18" s="21" customFormat="1" ht="12.75" hidden="1" x14ac:dyDescent="0.2">
      <c r="A184" s="66" t="s">
        <v>2161</v>
      </c>
      <c r="B184" s="24" t="s">
        <v>1107</v>
      </c>
      <c r="C184" s="24" t="s">
        <v>1100</v>
      </c>
      <c r="D184" s="66" t="s">
        <v>1105</v>
      </c>
      <c r="E184" s="66" t="s">
        <v>33</v>
      </c>
      <c r="F184" s="81" t="s">
        <v>31</v>
      </c>
      <c r="G184" s="85">
        <v>1.23</v>
      </c>
      <c r="H184" s="85">
        <v>1.23</v>
      </c>
      <c r="I184" s="85">
        <v>1.23</v>
      </c>
      <c r="J184" s="85">
        <v>1.23</v>
      </c>
      <c r="K184" s="85">
        <v>1.23</v>
      </c>
      <c r="L184" s="85">
        <v>1.23</v>
      </c>
      <c r="M184" s="85">
        <v>1.23</v>
      </c>
      <c r="N184" s="85">
        <v>1.23</v>
      </c>
      <c r="O184" s="85">
        <v>1.23</v>
      </c>
      <c r="P184" s="85">
        <v>1.23</v>
      </c>
      <c r="Q184" s="66" t="s">
        <v>1099</v>
      </c>
      <c r="R184" s="66" t="s">
        <v>1099</v>
      </c>
    </row>
    <row r="185" spans="1:18" s="21" customFormat="1" ht="12.75" hidden="1" x14ac:dyDescent="0.2">
      <c r="A185" s="66" t="s">
        <v>2162</v>
      </c>
      <c r="B185" s="24" t="s">
        <v>1108</v>
      </c>
      <c r="C185" s="24" t="s">
        <v>1100</v>
      </c>
      <c r="D185" s="66" t="s">
        <v>1102</v>
      </c>
      <c r="E185" s="66" t="s">
        <v>33</v>
      </c>
      <c r="F185" s="81" t="s">
        <v>31</v>
      </c>
      <c r="G185" s="85"/>
      <c r="H185" s="85"/>
      <c r="I185" s="85"/>
      <c r="J185" s="85"/>
      <c r="K185" s="85"/>
      <c r="L185" s="85"/>
      <c r="M185" s="85"/>
      <c r="N185" s="85"/>
      <c r="O185" s="85"/>
      <c r="P185" s="85">
        <v>2.67</v>
      </c>
      <c r="Q185" s="66" t="s">
        <v>1099</v>
      </c>
      <c r="R185" s="66" t="s">
        <v>1099</v>
      </c>
    </row>
    <row r="186" spans="1:18" s="21" customFormat="1" ht="12.75" hidden="1" x14ac:dyDescent="0.2">
      <c r="A186" s="66" t="s">
        <v>2163</v>
      </c>
      <c r="B186" s="24" t="s">
        <v>1108</v>
      </c>
      <c r="C186" s="24" t="s">
        <v>1100</v>
      </c>
      <c r="D186" s="66" t="s">
        <v>1106</v>
      </c>
      <c r="E186" s="66" t="s">
        <v>33</v>
      </c>
      <c r="F186" s="81" t="s">
        <v>31</v>
      </c>
      <c r="G186" s="85"/>
      <c r="H186" s="85"/>
      <c r="I186" s="85"/>
      <c r="J186" s="85"/>
      <c r="K186" s="85"/>
      <c r="L186" s="85"/>
      <c r="M186" s="85"/>
      <c r="N186" s="85"/>
      <c r="O186" s="85">
        <v>0.33</v>
      </c>
      <c r="P186" s="85">
        <v>0.33</v>
      </c>
      <c r="Q186" s="66" t="s">
        <v>1099</v>
      </c>
      <c r="R186" s="66" t="s">
        <v>1099</v>
      </c>
    </row>
    <row r="187" spans="1:18" s="21" customFormat="1" ht="12.75" hidden="1" x14ac:dyDescent="0.2">
      <c r="A187" s="66" t="s">
        <v>2164</v>
      </c>
      <c r="B187" s="24" t="s">
        <v>1919</v>
      </c>
      <c r="C187" s="24" t="s">
        <v>796</v>
      </c>
      <c r="D187" s="66" t="s">
        <v>1920</v>
      </c>
      <c r="E187" s="84" t="s">
        <v>33</v>
      </c>
      <c r="F187" s="81" t="s">
        <v>31</v>
      </c>
      <c r="G187" s="85">
        <v>0.05</v>
      </c>
      <c r="H187" s="85">
        <v>0.05</v>
      </c>
      <c r="I187" s="85">
        <v>0.05</v>
      </c>
      <c r="J187" s="85">
        <v>0.05</v>
      </c>
      <c r="K187" s="85">
        <v>0.05</v>
      </c>
      <c r="L187" s="85">
        <v>0.05</v>
      </c>
      <c r="M187" s="85">
        <v>0.05</v>
      </c>
      <c r="N187" s="85">
        <v>0.05</v>
      </c>
      <c r="O187" s="85">
        <v>0.05</v>
      </c>
      <c r="P187" s="85">
        <v>0.05</v>
      </c>
      <c r="Q187" s="66" t="s">
        <v>61</v>
      </c>
      <c r="R187" s="66" t="s">
        <v>61</v>
      </c>
    </row>
    <row r="188" spans="1:18" s="21" customFormat="1" ht="12.75" hidden="1" x14ac:dyDescent="0.2">
      <c r="A188" s="66" t="s">
        <v>2165</v>
      </c>
      <c r="B188" s="24" t="s">
        <v>1921</v>
      </c>
      <c r="C188" s="24" t="s">
        <v>796</v>
      </c>
      <c r="D188" s="66" t="s">
        <v>1922</v>
      </c>
      <c r="E188" s="84" t="s">
        <v>33</v>
      </c>
      <c r="F188" s="81" t="s">
        <v>31</v>
      </c>
      <c r="G188" s="88">
        <v>1E-4</v>
      </c>
      <c r="H188" s="88">
        <v>1E-4</v>
      </c>
      <c r="I188" s="88">
        <v>1E-4</v>
      </c>
      <c r="J188" s="88">
        <v>1E-4</v>
      </c>
      <c r="K188" s="88">
        <v>1E-4</v>
      </c>
      <c r="L188" s="88">
        <v>1E-4</v>
      </c>
      <c r="M188" s="88">
        <v>1E-4</v>
      </c>
      <c r="N188" s="88">
        <v>1E-4</v>
      </c>
      <c r="O188" s="88">
        <v>1E-4</v>
      </c>
      <c r="P188" s="88">
        <v>1E-4</v>
      </c>
      <c r="Q188" s="66" t="s">
        <v>61</v>
      </c>
      <c r="R188" s="66" t="s">
        <v>61</v>
      </c>
    </row>
    <row r="189" spans="1:18" s="21" customFormat="1" ht="12.75" hidden="1" x14ac:dyDescent="0.2">
      <c r="A189" s="66" t="s">
        <v>2166</v>
      </c>
      <c r="B189" s="24" t="s">
        <v>1919</v>
      </c>
      <c r="C189" s="24" t="s">
        <v>796</v>
      </c>
      <c r="D189" s="66" t="s">
        <v>386</v>
      </c>
      <c r="E189" s="84" t="s">
        <v>33</v>
      </c>
      <c r="F189" s="81" t="s">
        <v>31</v>
      </c>
      <c r="G189" s="88">
        <v>1E-4</v>
      </c>
      <c r="H189" s="88">
        <v>1E-4</v>
      </c>
      <c r="I189" s="88">
        <v>1E-4</v>
      </c>
      <c r="J189" s="88">
        <v>1E-4</v>
      </c>
      <c r="K189" s="88">
        <v>1E-4</v>
      </c>
      <c r="L189" s="88">
        <v>1E-4</v>
      </c>
      <c r="M189" s="88">
        <v>1E-4</v>
      </c>
      <c r="N189" s="88">
        <v>1E-4</v>
      </c>
      <c r="O189" s="88">
        <v>1E-4</v>
      </c>
      <c r="P189" s="88">
        <v>1E-4</v>
      </c>
      <c r="Q189" s="66" t="s">
        <v>61</v>
      </c>
      <c r="R189" s="66" t="s">
        <v>61</v>
      </c>
    </row>
    <row r="190" spans="1:18" s="21" customFormat="1" ht="255" hidden="1" x14ac:dyDescent="0.2">
      <c r="A190" s="66" t="s">
        <v>2167</v>
      </c>
      <c r="B190" s="24" t="s">
        <v>1923</v>
      </c>
      <c r="C190" s="24" t="s">
        <v>385</v>
      </c>
      <c r="D190" s="66" t="s">
        <v>1011</v>
      </c>
      <c r="E190" s="66" t="s">
        <v>64</v>
      </c>
      <c r="F190" s="64" t="s">
        <v>28</v>
      </c>
      <c r="G190" s="85">
        <v>0.37</v>
      </c>
      <c r="H190" s="85">
        <v>0.37</v>
      </c>
      <c r="I190" s="85">
        <v>0.37</v>
      </c>
      <c r="J190" s="85">
        <v>0.37</v>
      </c>
      <c r="K190" s="85">
        <v>0.37</v>
      </c>
      <c r="L190" s="85">
        <v>0.37</v>
      </c>
      <c r="M190" s="85">
        <v>0.37</v>
      </c>
      <c r="N190" s="85">
        <v>0.37</v>
      </c>
      <c r="O190" s="85">
        <v>0.37</v>
      </c>
      <c r="P190" s="85">
        <v>0.37</v>
      </c>
      <c r="Q190" s="66" t="s">
        <v>61</v>
      </c>
      <c r="R190" s="66" t="s">
        <v>61</v>
      </c>
    </row>
    <row r="191" spans="1:18" s="21" customFormat="1" ht="242.25" hidden="1" x14ac:dyDescent="0.2">
      <c r="A191" s="66" t="s">
        <v>2168</v>
      </c>
      <c r="B191" s="24" t="s">
        <v>1924</v>
      </c>
      <c r="C191" s="24" t="s">
        <v>385</v>
      </c>
      <c r="D191" s="66" t="s">
        <v>1012</v>
      </c>
      <c r="E191" s="66" t="s">
        <v>64</v>
      </c>
      <c r="F191" s="64" t="s">
        <v>28</v>
      </c>
      <c r="G191" s="85">
        <v>0.22</v>
      </c>
      <c r="H191" s="85">
        <v>0.22</v>
      </c>
      <c r="I191" s="85">
        <v>0.22</v>
      </c>
      <c r="J191" s="85">
        <v>0.22</v>
      </c>
      <c r="K191" s="85">
        <v>0.22</v>
      </c>
      <c r="L191" s="85">
        <v>0.22</v>
      </c>
      <c r="M191" s="85">
        <v>0.22</v>
      </c>
      <c r="N191" s="85">
        <v>0.22</v>
      </c>
      <c r="O191" s="85">
        <v>0.22</v>
      </c>
      <c r="P191" s="85">
        <v>0.22</v>
      </c>
      <c r="Q191" s="66" t="s">
        <v>61</v>
      </c>
      <c r="R191" s="66" t="s">
        <v>61</v>
      </c>
    </row>
    <row r="192" spans="1:18" s="21" customFormat="1" ht="12.75" hidden="1" x14ac:dyDescent="0.2">
      <c r="A192" s="66" t="s">
        <v>2169</v>
      </c>
      <c r="B192" s="24" t="s">
        <v>1013</v>
      </c>
      <c r="C192" s="24" t="s">
        <v>385</v>
      </c>
      <c r="D192" s="66" t="s">
        <v>1014</v>
      </c>
      <c r="E192" s="66" t="s">
        <v>64</v>
      </c>
      <c r="F192" s="64" t="s">
        <v>28</v>
      </c>
      <c r="G192" s="85">
        <v>0.33</v>
      </c>
      <c r="H192" s="85">
        <v>0.33</v>
      </c>
      <c r="I192" s="85">
        <v>0.33</v>
      </c>
      <c r="J192" s="85">
        <v>0.33</v>
      </c>
      <c r="K192" s="85">
        <v>0.33</v>
      </c>
      <c r="L192" s="85">
        <v>0.33</v>
      </c>
      <c r="M192" s="85">
        <v>0.33</v>
      </c>
      <c r="N192" s="85">
        <v>0.33</v>
      </c>
      <c r="O192" s="85">
        <v>0.33</v>
      </c>
      <c r="P192" s="85">
        <v>0.33</v>
      </c>
      <c r="Q192" s="66" t="s">
        <v>61</v>
      </c>
      <c r="R192" s="66" t="s">
        <v>61</v>
      </c>
    </row>
    <row r="193" spans="1:18" s="21" customFormat="1" ht="106.5" hidden="1" customHeight="1" x14ac:dyDescent="0.2">
      <c r="A193" s="66" t="s">
        <v>2170</v>
      </c>
      <c r="B193" s="24" t="s">
        <v>1925</v>
      </c>
      <c r="C193" s="24" t="s">
        <v>385</v>
      </c>
      <c r="D193" s="66" t="s">
        <v>1015</v>
      </c>
      <c r="E193" s="66" t="s">
        <v>64</v>
      </c>
      <c r="F193" s="64" t="s">
        <v>28</v>
      </c>
      <c r="G193" s="85">
        <v>0.15</v>
      </c>
      <c r="H193" s="85">
        <v>0.15</v>
      </c>
      <c r="I193" s="85">
        <v>0.15</v>
      </c>
      <c r="J193" s="85">
        <v>0.15</v>
      </c>
      <c r="K193" s="85">
        <v>0.15</v>
      </c>
      <c r="L193" s="85">
        <v>0.15</v>
      </c>
      <c r="M193" s="85">
        <v>0.15</v>
      </c>
      <c r="N193" s="85">
        <v>0.15</v>
      </c>
      <c r="O193" s="85">
        <v>0.15</v>
      </c>
      <c r="P193" s="85">
        <v>0.15</v>
      </c>
      <c r="Q193" s="66" t="s">
        <v>61</v>
      </c>
      <c r="R193" s="66" t="s">
        <v>61</v>
      </c>
    </row>
    <row r="194" spans="1:18" s="21" customFormat="1" ht="201" hidden="1" customHeight="1" x14ac:dyDescent="0.2">
      <c r="A194" s="66" t="s">
        <v>2171</v>
      </c>
      <c r="B194" s="24" t="s">
        <v>1926</v>
      </c>
      <c r="C194" s="24" t="s">
        <v>385</v>
      </c>
      <c r="D194" s="66" t="s">
        <v>1016</v>
      </c>
      <c r="E194" s="66" t="s">
        <v>64</v>
      </c>
      <c r="F194" s="64" t="s">
        <v>28</v>
      </c>
      <c r="G194" s="85">
        <v>0.56999999999999995</v>
      </c>
      <c r="H194" s="85">
        <v>0.56999999999999995</v>
      </c>
      <c r="I194" s="85">
        <v>0.56999999999999995</v>
      </c>
      <c r="J194" s="85">
        <v>0.56999999999999995</v>
      </c>
      <c r="K194" s="85">
        <v>0.56999999999999995</v>
      </c>
      <c r="L194" s="85">
        <v>0.56999999999999995</v>
      </c>
      <c r="M194" s="85">
        <v>0.56999999999999995</v>
      </c>
      <c r="N194" s="85">
        <v>0.56999999999999995</v>
      </c>
      <c r="O194" s="85">
        <v>0.56999999999999995</v>
      </c>
      <c r="P194" s="85">
        <v>0.56999999999999995</v>
      </c>
      <c r="Q194" s="66" t="s">
        <v>61</v>
      </c>
      <c r="R194" s="66" t="s">
        <v>61</v>
      </c>
    </row>
    <row r="195" spans="1:18" s="21" customFormat="1" ht="140.25" hidden="1" x14ac:dyDescent="0.2">
      <c r="A195" s="66" t="s">
        <v>2172</v>
      </c>
      <c r="B195" s="24" t="s">
        <v>1927</v>
      </c>
      <c r="C195" s="24" t="s">
        <v>385</v>
      </c>
      <c r="D195" s="66" t="s">
        <v>1017</v>
      </c>
      <c r="E195" s="66" t="s">
        <v>64</v>
      </c>
      <c r="F195" s="64" t="s">
        <v>28</v>
      </c>
      <c r="G195" s="85">
        <v>0.83</v>
      </c>
      <c r="H195" s="85">
        <v>0.83</v>
      </c>
      <c r="I195" s="85">
        <v>0.83</v>
      </c>
      <c r="J195" s="85">
        <v>0.83</v>
      </c>
      <c r="K195" s="85">
        <v>0.83</v>
      </c>
      <c r="L195" s="85">
        <v>0.83</v>
      </c>
      <c r="M195" s="85">
        <v>0.83</v>
      </c>
      <c r="N195" s="85">
        <v>0.83</v>
      </c>
      <c r="O195" s="85">
        <v>0.83</v>
      </c>
      <c r="P195" s="85">
        <v>0.83</v>
      </c>
      <c r="Q195" s="66" t="s">
        <v>61</v>
      </c>
      <c r="R195" s="66" t="s">
        <v>61</v>
      </c>
    </row>
    <row r="196" spans="1:18" s="21" customFormat="1" ht="102" hidden="1" x14ac:dyDescent="0.2">
      <c r="A196" s="66" t="s">
        <v>2173</v>
      </c>
      <c r="B196" s="24" t="s">
        <v>1928</v>
      </c>
      <c r="C196" s="24" t="s">
        <v>612</v>
      </c>
      <c r="D196" s="66" t="s">
        <v>1044</v>
      </c>
      <c r="E196" s="66" t="s">
        <v>64</v>
      </c>
      <c r="F196" s="64" t="s">
        <v>28</v>
      </c>
      <c r="G196" s="85">
        <v>0.16</v>
      </c>
      <c r="H196" s="85">
        <v>0.16</v>
      </c>
      <c r="I196" s="85">
        <v>0.16</v>
      </c>
      <c r="J196" s="85">
        <v>0.16</v>
      </c>
      <c r="K196" s="85">
        <v>0.16</v>
      </c>
      <c r="L196" s="85">
        <v>0.16</v>
      </c>
      <c r="M196" s="85">
        <v>0.16</v>
      </c>
      <c r="N196" s="85">
        <v>0.16</v>
      </c>
      <c r="O196" s="85">
        <v>0.16</v>
      </c>
      <c r="P196" s="85">
        <v>0.16</v>
      </c>
      <c r="Q196" s="66" t="s">
        <v>61</v>
      </c>
      <c r="R196" s="66" t="s">
        <v>61</v>
      </c>
    </row>
    <row r="197" spans="1:18" s="21" customFormat="1" ht="191.25" hidden="1" x14ac:dyDescent="0.2">
      <c r="A197" s="66" t="s">
        <v>2174</v>
      </c>
      <c r="B197" s="24" t="s">
        <v>1929</v>
      </c>
      <c r="C197" s="24" t="s">
        <v>612</v>
      </c>
      <c r="D197" s="66" t="s">
        <v>1045</v>
      </c>
      <c r="E197" s="66" t="s">
        <v>64</v>
      </c>
      <c r="F197" s="64" t="s">
        <v>28</v>
      </c>
      <c r="G197" s="85">
        <v>0.35</v>
      </c>
      <c r="H197" s="85">
        <v>0.35</v>
      </c>
      <c r="I197" s="85">
        <v>0.35</v>
      </c>
      <c r="J197" s="85">
        <v>0.35</v>
      </c>
      <c r="K197" s="85">
        <v>0.35</v>
      </c>
      <c r="L197" s="85">
        <v>0.35</v>
      </c>
      <c r="M197" s="85">
        <v>0.35</v>
      </c>
      <c r="N197" s="85">
        <v>0.35</v>
      </c>
      <c r="O197" s="85">
        <v>0.35</v>
      </c>
      <c r="P197" s="85">
        <v>0.35</v>
      </c>
      <c r="Q197" s="66" t="s">
        <v>61</v>
      </c>
      <c r="R197" s="66" t="s">
        <v>61</v>
      </c>
    </row>
    <row r="198" spans="1:18" s="21" customFormat="1" ht="128.25" hidden="1" customHeight="1" x14ac:dyDescent="0.2">
      <c r="A198" s="66" t="s">
        <v>2175</v>
      </c>
      <c r="B198" s="24" t="s">
        <v>1930</v>
      </c>
      <c r="C198" s="24" t="s">
        <v>612</v>
      </c>
      <c r="D198" s="66" t="s">
        <v>1046</v>
      </c>
      <c r="E198" s="66" t="s">
        <v>64</v>
      </c>
      <c r="F198" s="64" t="s">
        <v>28</v>
      </c>
      <c r="G198" s="85">
        <v>0.25</v>
      </c>
      <c r="H198" s="85">
        <v>0.25</v>
      </c>
      <c r="I198" s="85">
        <v>0.25</v>
      </c>
      <c r="J198" s="85">
        <v>0.25</v>
      </c>
      <c r="K198" s="85">
        <v>0.25</v>
      </c>
      <c r="L198" s="85">
        <v>0.25</v>
      </c>
      <c r="M198" s="85">
        <v>0.25</v>
      </c>
      <c r="N198" s="85">
        <v>0.25</v>
      </c>
      <c r="O198" s="85">
        <v>0.25</v>
      </c>
      <c r="P198" s="85">
        <v>0.25</v>
      </c>
      <c r="Q198" s="66" t="s">
        <v>61</v>
      </c>
      <c r="R198" s="66" t="s">
        <v>61</v>
      </c>
    </row>
    <row r="199" spans="1:18" s="21" customFormat="1" ht="12.75" hidden="1" x14ac:dyDescent="0.2">
      <c r="A199" s="101" t="s">
        <v>27</v>
      </c>
      <c r="B199" s="101"/>
      <c r="C199" s="101"/>
      <c r="D199" s="101"/>
      <c r="E199" s="101"/>
      <c r="F199" s="64" t="s">
        <v>28</v>
      </c>
      <c r="G199" s="85">
        <f>G77+G78+G83+G84+G85+G89+G90+G91+G96+G97+G98+G111+G112+G113+G123+G124+G125+G126+G127+G128+G129+G132+G133+G144+G148+G152+G153+G154+G155+G156+G175+G176+G177+G178+G179+G180+G190+G191+G192+G193+G194+G195+G196+G197+G198</f>
        <v>5.9401000000000002</v>
      </c>
      <c r="H199" s="85">
        <f t="shared" ref="H199:P199" si="4">H77+H78+H83+H84+H85+H89+H90+H91+H96+H97+H98+H111+H112+H113+H123+H124+H125+H126+H127+H128+H129+H132+H133+H144+H148+H152+H153+H154+H155+H156+H175+H176+H177+H178+H179+H180+H190+H191+H192+H193+H194+H195+H196+H197+H198</f>
        <v>6.8641000000000005</v>
      </c>
      <c r="I199" s="85">
        <f t="shared" si="4"/>
        <v>8.6440999999999999</v>
      </c>
      <c r="J199" s="85">
        <f t="shared" si="4"/>
        <v>14.206100000000003</v>
      </c>
      <c r="K199" s="85">
        <f t="shared" si="4"/>
        <v>17.9861</v>
      </c>
      <c r="L199" s="85">
        <f t="shared" si="4"/>
        <v>24.336100000000002</v>
      </c>
      <c r="M199" s="85">
        <f t="shared" si="4"/>
        <v>26.006100000000004</v>
      </c>
      <c r="N199" s="85">
        <f t="shared" si="4"/>
        <v>27.436100000000003</v>
      </c>
      <c r="O199" s="85">
        <f t="shared" si="4"/>
        <v>31.036100000000001</v>
      </c>
      <c r="P199" s="85">
        <f t="shared" si="4"/>
        <v>31.1661</v>
      </c>
      <c r="Q199" s="20"/>
      <c r="R199" s="20"/>
    </row>
    <row r="200" spans="1:18" s="21" customFormat="1" ht="12.75" hidden="1" x14ac:dyDescent="0.2">
      <c r="A200" s="101"/>
      <c r="B200" s="101"/>
      <c r="C200" s="101"/>
      <c r="D200" s="101"/>
      <c r="E200" s="101"/>
      <c r="F200" s="64" t="s">
        <v>31</v>
      </c>
      <c r="G200" s="85">
        <f>G79+G80+G81+G82+G86+G87+G88+G92+G93+G94+G95+G99+G100+G101+G102+G103+G104+G105+G106+G107+G108+G109+G110+G114+G115+G116+G117+G118+G119+G120+G121++G122+G130+G131+G134+G135+G136+G137+G138+G139+G140+G141+G142+G143+G145+G146+G147+G149+G150+G151+G157+G158+G159+G160+G161+G162+G163+G164+G165+G166+G167+G168+G169+G170+G171+G172+G173+G174+G181+G182+G183+G184+G185+G186+G187+G188+G189</f>
        <v>8.0005000000000024</v>
      </c>
      <c r="H200" s="85">
        <f t="shared" ref="H200:P200" si="5">H79+H80+H81+H82+H86+H87+H88+H92+H93+H94+H95+H99+H100+H101+H102+H103+H104+H105+H106+H107+H108+H109+H110+H114+H115+H116+H117+H118+H119+H120+H121++H122+H130+H131+H134+H135+H136+H137+H138+H139+H140+H141+H142+H143+H145+H146+H147+H149+H150+H151+H157+H158+H159+H160+H161+H162+H163+H164+H165+H166+H167+H168+H169+H170+H171+H172+H173+H174+H181+H182+H183+H184+H185+H186+H187+H188+H189</f>
        <v>10.266500000000001</v>
      </c>
      <c r="I200" s="85">
        <f t="shared" si="5"/>
        <v>11.346500000000001</v>
      </c>
      <c r="J200" s="85">
        <f t="shared" si="5"/>
        <v>18.242500000000003</v>
      </c>
      <c r="K200" s="85">
        <f t="shared" si="5"/>
        <v>29.432499999999997</v>
      </c>
      <c r="L200" s="85">
        <f t="shared" si="5"/>
        <v>37.928500000000007</v>
      </c>
      <c r="M200" s="85">
        <f t="shared" si="5"/>
        <v>40.787500000000009</v>
      </c>
      <c r="N200" s="85">
        <f t="shared" si="5"/>
        <v>50.367500000000007</v>
      </c>
      <c r="O200" s="85">
        <f t="shared" si="5"/>
        <v>52.297500000000014</v>
      </c>
      <c r="P200" s="85">
        <f t="shared" si="5"/>
        <v>59.163500000000013</v>
      </c>
      <c r="Q200" s="20"/>
      <c r="R200" s="20"/>
    </row>
    <row r="201" spans="1:18" s="21" customFormat="1" ht="12.75" hidden="1" x14ac:dyDescent="0.2">
      <c r="A201" s="101"/>
      <c r="B201" s="101"/>
      <c r="C201" s="101"/>
      <c r="D201" s="101"/>
      <c r="E201" s="101"/>
      <c r="F201" s="64" t="s">
        <v>32</v>
      </c>
      <c r="G201" s="85">
        <v>0</v>
      </c>
      <c r="H201" s="85">
        <v>0</v>
      </c>
      <c r="I201" s="85">
        <v>0</v>
      </c>
      <c r="J201" s="85">
        <v>0</v>
      </c>
      <c r="K201" s="85">
        <v>0</v>
      </c>
      <c r="L201" s="85">
        <v>0</v>
      </c>
      <c r="M201" s="85">
        <v>0</v>
      </c>
      <c r="N201" s="85">
        <v>0</v>
      </c>
      <c r="O201" s="85">
        <v>0</v>
      </c>
      <c r="P201" s="85">
        <v>0</v>
      </c>
      <c r="Q201" s="20"/>
      <c r="R201" s="20"/>
    </row>
    <row r="202" spans="1:18" s="21" customFormat="1" ht="12.75" hidden="1" x14ac:dyDescent="0.2">
      <c r="A202" s="101"/>
      <c r="B202" s="101"/>
      <c r="C202" s="101"/>
      <c r="D202" s="101"/>
      <c r="E202" s="101"/>
      <c r="F202" s="64" t="s">
        <v>23</v>
      </c>
      <c r="G202" s="85">
        <f t="shared" ref="G202:P202" si="6">SUM(G77:G198)</f>
        <v>13.940600000000002</v>
      </c>
      <c r="H202" s="85">
        <f t="shared" si="6"/>
        <v>17.130600000000001</v>
      </c>
      <c r="I202" s="85">
        <f t="shared" si="6"/>
        <v>19.990599999999997</v>
      </c>
      <c r="J202" s="85">
        <f t="shared" si="6"/>
        <v>32.448599999999992</v>
      </c>
      <c r="K202" s="85">
        <f t="shared" si="6"/>
        <v>47.418599999999977</v>
      </c>
      <c r="L202" s="85">
        <f t="shared" si="6"/>
        <v>62.264600000000002</v>
      </c>
      <c r="M202" s="85">
        <f t="shared" si="6"/>
        <v>66.793599999999998</v>
      </c>
      <c r="N202" s="85">
        <f t="shared" si="6"/>
        <v>77.803600000000003</v>
      </c>
      <c r="O202" s="85">
        <f t="shared" si="6"/>
        <v>83.333600000000018</v>
      </c>
      <c r="P202" s="85">
        <f t="shared" si="6"/>
        <v>90.329600000000028</v>
      </c>
      <c r="Q202" s="85"/>
      <c r="R202" s="85"/>
    </row>
    <row r="203" spans="1:18" s="21" customFormat="1" ht="12.75" hidden="1" x14ac:dyDescent="0.2">
      <c r="A203" s="101"/>
      <c r="B203" s="101"/>
      <c r="C203" s="101"/>
      <c r="D203" s="101"/>
      <c r="E203" s="101"/>
      <c r="F203" s="64" t="s">
        <v>24</v>
      </c>
      <c r="G203" s="85">
        <f>G77+G78+G83+G84+G85+G96+G97+G98+G111+G112+G113+G152+G153+G154+G155+G156+G175+G176+G177+G178+G179+G180+G190+G191+G192+G193+G194+G195+G196+G197+G198</f>
        <v>5.1901000000000002</v>
      </c>
      <c r="H203" s="85">
        <f t="shared" ref="H203:P203" si="7">H77+H78+H83+H84+H85+H96+H97+H98+H111+H112+H113+H152+H153+H154+H155+H156+H175+H176+H177+H178+H179+H180+H190+H191+H192+H193+H194+H195+H196+H197+H198</f>
        <v>6.1141000000000005</v>
      </c>
      <c r="I203" s="85">
        <f t="shared" si="7"/>
        <v>7.1441000000000008</v>
      </c>
      <c r="J203" s="85">
        <f t="shared" si="7"/>
        <v>11.9061</v>
      </c>
      <c r="K203" s="85">
        <f t="shared" si="7"/>
        <v>13.4361</v>
      </c>
      <c r="L203" s="85">
        <f t="shared" si="7"/>
        <v>19.386099999999999</v>
      </c>
      <c r="M203" s="85">
        <f t="shared" si="7"/>
        <v>20.056099999999997</v>
      </c>
      <c r="N203" s="85">
        <f t="shared" si="7"/>
        <v>21.4861</v>
      </c>
      <c r="O203" s="85">
        <f t="shared" si="7"/>
        <v>21.7361</v>
      </c>
      <c r="P203" s="85">
        <f t="shared" si="7"/>
        <v>21.866099999999999</v>
      </c>
      <c r="Q203" s="20"/>
      <c r="R203" s="20"/>
    </row>
    <row r="204" spans="1:18" s="48" customFormat="1" ht="64.5" hidden="1" customHeight="1" x14ac:dyDescent="0.2">
      <c r="A204" s="56">
        <v>3</v>
      </c>
      <c r="B204" s="102" t="s">
        <v>1124</v>
      </c>
      <c r="C204" s="102"/>
      <c r="D204" s="102"/>
      <c r="E204" s="102"/>
      <c r="F204" s="102"/>
      <c r="G204" s="102"/>
      <c r="H204" s="102"/>
      <c r="I204" s="102"/>
      <c r="J204" s="102"/>
      <c r="K204" s="102"/>
      <c r="L204" s="102"/>
      <c r="M204" s="102"/>
      <c r="N204" s="102"/>
      <c r="O204" s="102"/>
      <c r="P204" s="102"/>
      <c r="Q204" s="96"/>
      <c r="R204" s="53"/>
    </row>
    <row r="205" spans="1:18" s="21" customFormat="1" ht="12.75" hidden="1" x14ac:dyDescent="0.2">
      <c r="A205" s="66" t="s">
        <v>49</v>
      </c>
      <c r="B205" s="55" t="s">
        <v>1208</v>
      </c>
      <c r="C205" s="55" t="s">
        <v>104</v>
      </c>
      <c r="D205" s="28" t="s">
        <v>1211</v>
      </c>
      <c r="E205" s="66" t="s">
        <v>33</v>
      </c>
      <c r="F205" s="64" t="s">
        <v>31</v>
      </c>
      <c r="G205" s="85">
        <v>4</v>
      </c>
      <c r="H205" s="85">
        <v>4</v>
      </c>
      <c r="I205" s="85">
        <v>4</v>
      </c>
      <c r="J205" s="85">
        <v>4</v>
      </c>
      <c r="K205" s="85">
        <v>4</v>
      </c>
      <c r="L205" s="85">
        <v>4</v>
      </c>
      <c r="M205" s="85">
        <v>4</v>
      </c>
      <c r="N205" s="85">
        <v>4</v>
      </c>
      <c r="O205" s="85">
        <v>4</v>
      </c>
      <c r="P205" s="85">
        <v>4</v>
      </c>
      <c r="Q205" s="66" t="s">
        <v>1212</v>
      </c>
      <c r="R205" s="66" t="s">
        <v>1212</v>
      </c>
    </row>
    <row r="206" spans="1:18" s="21" customFormat="1" ht="12.75" hidden="1" x14ac:dyDescent="0.2">
      <c r="A206" s="66" t="s">
        <v>50</v>
      </c>
      <c r="B206" s="24" t="s">
        <v>1209</v>
      </c>
      <c r="C206" s="24" t="s">
        <v>104</v>
      </c>
      <c r="D206" s="66" t="s">
        <v>1213</v>
      </c>
      <c r="E206" s="66" t="s">
        <v>33</v>
      </c>
      <c r="F206" s="64" t="s">
        <v>31</v>
      </c>
      <c r="G206" s="85"/>
      <c r="H206" s="85"/>
      <c r="I206" s="85"/>
      <c r="J206" s="85"/>
      <c r="K206" s="85"/>
      <c r="L206" s="85">
        <v>2</v>
      </c>
      <c r="M206" s="85">
        <v>2</v>
      </c>
      <c r="N206" s="85">
        <v>2</v>
      </c>
      <c r="O206" s="85">
        <v>2</v>
      </c>
      <c r="P206" s="85">
        <v>2</v>
      </c>
      <c r="Q206" s="66" t="s">
        <v>1212</v>
      </c>
      <c r="R206" s="66" t="s">
        <v>1212</v>
      </c>
    </row>
    <row r="207" spans="1:18" s="21" customFormat="1" ht="12.75" hidden="1" x14ac:dyDescent="0.2">
      <c r="A207" s="66" t="s">
        <v>51</v>
      </c>
      <c r="B207" s="24" t="s">
        <v>1210</v>
      </c>
      <c r="C207" s="24" t="s">
        <v>104</v>
      </c>
      <c r="D207" s="66" t="s">
        <v>1214</v>
      </c>
      <c r="E207" s="66" t="s">
        <v>33</v>
      </c>
      <c r="F207" s="64" t="s">
        <v>32</v>
      </c>
      <c r="G207" s="85"/>
      <c r="H207" s="85"/>
      <c r="I207" s="85"/>
      <c r="J207" s="85"/>
      <c r="K207" s="85"/>
      <c r="L207" s="85">
        <v>2</v>
      </c>
      <c r="M207" s="85">
        <v>2</v>
      </c>
      <c r="N207" s="85">
        <v>2</v>
      </c>
      <c r="O207" s="85">
        <v>2</v>
      </c>
      <c r="P207" s="85">
        <v>2</v>
      </c>
      <c r="Q207" s="66" t="s">
        <v>1212</v>
      </c>
      <c r="R207" s="66" t="s">
        <v>1212</v>
      </c>
    </row>
    <row r="208" spans="1:18" s="21" customFormat="1" ht="12.75" hidden="1" x14ac:dyDescent="0.2">
      <c r="A208" s="66" t="s">
        <v>52</v>
      </c>
      <c r="B208" s="55" t="s">
        <v>2307</v>
      </c>
      <c r="C208" s="55" t="s">
        <v>125</v>
      </c>
      <c r="D208" s="28" t="s">
        <v>123</v>
      </c>
      <c r="E208" s="66" t="s">
        <v>33</v>
      </c>
      <c r="F208" s="64" t="s">
        <v>31</v>
      </c>
      <c r="G208" s="85">
        <v>0.15</v>
      </c>
      <c r="H208" s="85">
        <v>0.15</v>
      </c>
      <c r="I208" s="85">
        <v>0.15</v>
      </c>
      <c r="J208" s="85">
        <v>0.15</v>
      </c>
      <c r="K208" s="85">
        <v>0.15</v>
      </c>
      <c r="L208" s="85">
        <v>0.15</v>
      </c>
      <c r="M208" s="85">
        <v>0.15</v>
      </c>
      <c r="N208" s="85">
        <v>0.15</v>
      </c>
      <c r="O208" s="85">
        <v>0.15</v>
      </c>
      <c r="P208" s="85">
        <v>0.15</v>
      </c>
      <c r="Q208" s="66" t="s">
        <v>126</v>
      </c>
      <c r="R208" s="66" t="s">
        <v>126</v>
      </c>
    </row>
    <row r="209" spans="1:18" s="21" customFormat="1" ht="12.75" hidden="1" x14ac:dyDescent="0.2">
      <c r="A209" s="66" t="s">
        <v>53</v>
      </c>
      <c r="B209" s="55" t="s">
        <v>111</v>
      </c>
      <c r="C209" s="55" t="s">
        <v>125</v>
      </c>
      <c r="D209" s="28" t="s">
        <v>1306</v>
      </c>
      <c r="E209" s="66" t="s">
        <v>33</v>
      </c>
      <c r="F209" s="64" t="s">
        <v>31</v>
      </c>
      <c r="G209" s="85"/>
      <c r="H209" s="85"/>
      <c r="I209" s="85"/>
      <c r="J209" s="85"/>
      <c r="K209" s="85"/>
      <c r="L209" s="85"/>
      <c r="M209" s="85"/>
      <c r="N209" s="85"/>
      <c r="O209" s="85">
        <v>7.7</v>
      </c>
      <c r="P209" s="85">
        <v>7.7</v>
      </c>
      <c r="Q209" s="66" t="s">
        <v>126</v>
      </c>
      <c r="R209" s="66" t="s">
        <v>126</v>
      </c>
    </row>
    <row r="210" spans="1:18" s="21" customFormat="1" ht="12.75" hidden="1" x14ac:dyDescent="0.2">
      <c r="A210" s="66" t="s">
        <v>54</v>
      </c>
      <c r="B210" s="55" t="s">
        <v>111</v>
      </c>
      <c r="C210" s="55" t="s">
        <v>125</v>
      </c>
      <c r="D210" s="28" t="s">
        <v>1307</v>
      </c>
      <c r="E210" s="66" t="s">
        <v>33</v>
      </c>
      <c r="F210" s="64" t="s">
        <v>32</v>
      </c>
      <c r="G210" s="85"/>
      <c r="H210" s="85"/>
      <c r="I210" s="85"/>
      <c r="J210" s="85"/>
      <c r="K210" s="85"/>
      <c r="L210" s="85"/>
      <c r="M210" s="85"/>
      <c r="N210" s="85"/>
      <c r="O210" s="85"/>
      <c r="P210" s="85">
        <v>6.8</v>
      </c>
      <c r="Q210" s="66" t="s">
        <v>126</v>
      </c>
      <c r="R210" s="66" t="s">
        <v>126</v>
      </c>
    </row>
    <row r="211" spans="1:18" s="21" customFormat="1" ht="12.75" hidden="1" x14ac:dyDescent="0.2">
      <c r="A211" s="66" t="s">
        <v>55</v>
      </c>
      <c r="B211" s="55" t="s">
        <v>2307</v>
      </c>
      <c r="C211" s="55" t="s">
        <v>122</v>
      </c>
      <c r="D211" s="28" t="s">
        <v>123</v>
      </c>
      <c r="E211" s="66" t="s">
        <v>33</v>
      </c>
      <c r="F211" s="64" t="s">
        <v>31</v>
      </c>
      <c r="G211" s="85"/>
      <c r="H211" s="85">
        <v>0.49</v>
      </c>
      <c r="I211" s="85">
        <v>0.49</v>
      </c>
      <c r="J211" s="85">
        <v>0.49</v>
      </c>
      <c r="K211" s="85">
        <v>0.49</v>
      </c>
      <c r="L211" s="85">
        <v>0.49</v>
      </c>
      <c r="M211" s="85">
        <v>0.49</v>
      </c>
      <c r="N211" s="85">
        <v>0.49</v>
      </c>
      <c r="O211" s="85">
        <v>0.49</v>
      </c>
      <c r="P211" s="85">
        <v>0.49</v>
      </c>
      <c r="Q211" s="66" t="s">
        <v>126</v>
      </c>
      <c r="R211" s="66" t="s">
        <v>126</v>
      </c>
    </row>
    <row r="212" spans="1:18" s="21" customFormat="1" ht="12.75" hidden="1" x14ac:dyDescent="0.2">
      <c r="A212" s="66" t="s">
        <v>56</v>
      </c>
      <c r="B212" s="55" t="s">
        <v>2307</v>
      </c>
      <c r="C212" s="55" t="s">
        <v>122</v>
      </c>
      <c r="D212" s="28" t="s">
        <v>124</v>
      </c>
      <c r="E212" s="66" t="s">
        <v>33</v>
      </c>
      <c r="F212" s="64" t="s">
        <v>31</v>
      </c>
      <c r="G212" s="85"/>
      <c r="H212" s="85"/>
      <c r="I212" s="85">
        <v>1.1000000000000001</v>
      </c>
      <c r="J212" s="85">
        <v>1.1000000000000001</v>
      </c>
      <c r="K212" s="85">
        <v>1.1000000000000001</v>
      </c>
      <c r="L212" s="85">
        <v>1.1000000000000001</v>
      </c>
      <c r="M212" s="85">
        <v>1.1000000000000001</v>
      </c>
      <c r="N212" s="85">
        <v>1.1000000000000001</v>
      </c>
      <c r="O212" s="85">
        <v>1.1000000000000001</v>
      </c>
      <c r="P212" s="85">
        <v>1.1000000000000001</v>
      </c>
      <c r="Q212" s="66" t="s">
        <v>126</v>
      </c>
      <c r="R212" s="66" t="s">
        <v>126</v>
      </c>
    </row>
    <row r="213" spans="1:18" s="21" customFormat="1" ht="12.75" hidden="1" x14ac:dyDescent="0.2">
      <c r="A213" s="66" t="s">
        <v>57</v>
      </c>
      <c r="B213" s="55" t="s">
        <v>2307</v>
      </c>
      <c r="C213" s="55" t="s">
        <v>122</v>
      </c>
      <c r="D213" s="28" t="s">
        <v>1120</v>
      </c>
      <c r="E213" s="66" t="s">
        <v>33</v>
      </c>
      <c r="F213" s="64" t="s">
        <v>31</v>
      </c>
      <c r="G213" s="85"/>
      <c r="H213" s="85"/>
      <c r="I213" s="85"/>
      <c r="J213" s="85"/>
      <c r="K213" s="85">
        <v>1.87</v>
      </c>
      <c r="L213" s="85">
        <v>1.87</v>
      </c>
      <c r="M213" s="85">
        <v>1.87</v>
      </c>
      <c r="N213" s="85">
        <v>1.87</v>
      </c>
      <c r="O213" s="85">
        <v>1.87</v>
      </c>
      <c r="P213" s="85">
        <v>1.87</v>
      </c>
      <c r="Q213" s="66" t="s">
        <v>126</v>
      </c>
      <c r="R213" s="66" t="s">
        <v>126</v>
      </c>
    </row>
    <row r="214" spans="1:18" s="21" customFormat="1" ht="12.75" hidden="1" x14ac:dyDescent="0.2">
      <c r="A214" s="66" t="s">
        <v>58</v>
      </c>
      <c r="B214" s="55" t="s">
        <v>111</v>
      </c>
      <c r="C214" s="55" t="s">
        <v>122</v>
      </c>
      <c r="D214" s="28" t="s">
        <v>1308</v>
      </c>
      <c r="E214" s="66" t="s">
        <v>33</v>
      </c>
      <c r="F214" s="64" t="s">
        <v>31</v>
      </c>
      <c r="G214" s="85"/>
      <c r="H214" s="85"/>
      <c r="I214" s="85"/>
      <c r="J214" s="85"/>
      <c r="K214" s="85"/>
      <c r="L214" s="85"/>
      <c r="M214" s="85"/>
      <c r="N214" s="85"/>
      <c r="O214" s="85">
        <v>7.89</v>
      </c>
      <c r="P214" s="85">
        <v>7.89</v>
      </c>
      <c r="Q214" s="66" t="s">
        <v>126</v>
      </c>
      <c r="R214" s="66" t="s">
        <v>126</v>
      </c>
    </row>
    <row r="215" spans="1:18" s="21" customFormat="1" ht="38.25" hidden="1" x14ac:dyDescent="0.2">
      <c r="A215" s="66" t="s">
        <v>59</v>
      </c>
      <c r="B215" s="55" t="s">
        <v>1532</v>
      </c>
      <c r="C215" s="55" t="s">
        <v>807</v>
      </c>
      <c r="D215" s="28" t="s">
        <v>1544</v>
      </c>
      <c r="E215" s="66" t="s">
        <v>33</v>
      </c>
      <c r="F215" s="64" t="s">
        <v>32</v>
      </c>
      <c r="G215" s="85"/>
      <c r="H215" s="85"/>
      <c r="I215" s="85"/>
      <c r="J215" s="85">
        <v>0.83099999999999996</v>
      </c>
      <c r="K215" s="85">
        <v>0.83099999999999996</v>
      </c>
      <c r="L215" s="85">
        <v>0.83099999999999996</v>
      </c>
      <c r="M215" s="85">
        <v>0.83099999999999996</v>
      </c>
      <c r="N215" s="85">
        <v>0.83099999999999996</v>
      </c>
      <c r="O215" s="85">
        <v>0.83099999999999996</v>
      </c>
      <c r="P215" s="85">
        <v>0.83099999999999996</v>
      </c>
      <c r="Q215" s="84" t="s">
        <v>61</v>
      </c>
      <c r="R215" s="64" t="s">
        <v>773</v>
      </c>
    </row>
    <row r="216" spans="1:18" s="21" customFormat="1" ht="38.25" hidden="1" x14ac:dyDescent="0.2">
      <c r="A216" s="66" t="s">
        <v>595</v>
      </c>
      <c r="B216" s="55" t="s">
        <v>1533</v>
      </c>
      <c r="C216" s="55" t="s">
        <v>807</v>
      </c>
      <c r="D216" s="28" t="s">
        <v>1545</v>
      </c>
      <c r="E216" s="66" t="s">
        <v>33</v>
      </c>
      <c r="F216" s="64" t="s">
        <v>32</v>
      </c>
      <c r="G216" s="85"/>
      <c r="H216" s="85"/>
      <c r="I216" s="85"/>
      <c r="J216" s="85">
        <v>0.23</v>
      </c>
      <c r="K216" s="85">
        <v>0.23</v>
      </c>
      <c r="L216" s="85">
        <v>0.23</v>
      </c>
      <c r="M216" s="85">
        <v>0.23</v>
      </c>
      <c r="N216" s="85">
        <v>0.23</v>
      </c>
      <c r="O216" s="85">
        <v>0.23</v>
      </c>
      <c r="P216" s="85">
        <v>0.23</v>
      </c>
      <c r="Q216" s="84" t="s">
        <v>61</v>
      </c>
      <c r="R216" s="64" t="s">
        <v>773</v>
      </c>
    </row>
    <row r="217" spans="1:18" s="21" customFormat="1" ht="38.25" hidden="1" x14ac:dyDescent="0.2">
      <c r="A217" s="66" t="s">
        <v>596</v>
      </c>
      <c r="B217" s="55" t="s">
        <v>1534</v>
      </c>
      <c r="C217" s="55" t="s">
        <v>808</v>
      </c>
      <c r="D217" s="28" t="s">
        <v>1546</v>
      </c>
      <c r="E217" s="66" t="s">
        <v>33</v>
      </c>
      <c r="F217" s="64" t="s">
        <v>32</v>
      </c>
      <c r="G217" s="85">
        <v>1.96</v>
      </c>
      <c r="H217" s="85">
        <v>1.96</v>
      </c>
      <c r="I217" s="85">
        <v>1.96</v>
      </c>
      <c r="J217" s="85">
        <v>1.96</v>
      </c>
      <c r="K217" s="85">
        <v>1.96</v>
      </c>
      <c r="L217" s="85">
        <v>1.96</v>
      </c>
      <c r="M217" s="85">
        <v>1.96</v>
      </c>
      <c r="N217" s="85">
        <v>1.96</v>
      </c>
      <c r="O217" s="85">
        <v>1.96</v>
      </c>
      <c r="P217" s="85">
        <v>1.96</v>
      </c>
      <c r="Q217" s="84" t="s">
        <v>61</v>
      </c>
      <c r="R217" s="64" t="s">
        <v>773</v>
      </c>
    </row>
    <row r="218" spans="1:18" s="21" customFormat="1" ht="51" hidden="1" x14ac:dyDescent="0.2">
      <c r="A218" s="66" t="s">
        <v>597</v>
      </c>
      <c r="B218" s="55" t="s">
        <v>1535</v>
      </c>
      <c r="C218" s="55" t="s">
        <v>545</v>
      </c>
      <c r="D218" s="28" t="s">
        <v>1547</v>
      </c>
      <c r="E218" s="66" t="s">
        <v>33</v>
      </c>
      <c r="F218" s="64" t="s">
        <v>32</v>
      </c>
      <c r="G218" s="85">
        <v>0.60899999999999999</v>
      </c>
      <c r="H218" s="85">
        <v>0.60899999999999999</v>
      </c>
      <c r="I218" s="85">
        <v>0.60899999999999999</v>
      </c>
      <c r="J218" s="85">
        <v>0.60899999999999999</v>
      </c>
      <c r="K218" s="85">
        <v>0.60899999999999999</v>
      </c>
      <c r="L218" s="85">
        <v>0.60899999999999999</v>
      </c>
      <c r="M218" s="85">
        <v>0.60899999999999999</v>
      </c>
      <c r="N218" s="85">
        <v>0.60899999999999999</v>
      </c>
      <c r="O218" s="85">
        <v>0.60899999999999999</v>
      </c>
      <c r="P218" s="85">
        <v>0.60899999999999999</v>
      </c>
      <c r="Q218" s="66" t="s">
        <v>468</v>
      </c>
      <c r="R218" s="64" t="s">
        <v>773</v>
      </c>
    </row>
    <row r="219" spans="1:18" s="21" customFormat="1" ht="12.75" hidden="1" x14ac:dyDescent="0.2">
      <c r="A219" s="66" t="s">
        <v>1510</v>
      </c>
      <c r="B219" s="55" t="s">
        <v>1536</v>
      </c>
      <c r="C219" s="55" t="s">
        <v>1639</v>
      </c>
      <c r="D219" s="28" t="s">
        <v>1548</v>
      </c>
      <c r="E219" s="66" t="s">
        <v>33</v>
      </c>
      <c r="F219" s="64" t="s">
        <v>32</v>
      </c>
      <c r="G219" s="85"/>
      <c r="H219" s="85"/>
      <c r="I219" s="85"/>
      <c r="J219" s="85">
        <v>0.7</v>
      </c>
      <c r="K219" s="85">
        <v>0.7</v>
      </c>
      <c r="L219" s="85">
        <v>0.7</v>
      </c>
      <c r="M219" s="85">
        <v>0.7</v>
      </c>
      <c r="N219" s="85">
        <v>0.7</v>
      </c>
      <c r="O219" s="85">
        <v>0.7</v>
      </c>
      <c r="P219" s="85">
        <v>0.7</v>
      </c>
      <c r="Q219" s="66" t="s">
        <v>773</v>
      </c>
      <c r="R219" s="64" t="s">
        <v>773</v>
      </c>
    </row>
    <row r="220" spans="1:18" s="21" customFormat="1" ht="51" hidden="1" x14ac:dyDescent="0.2">
      <c r="A220" s="66" t="s">
        <v>1511</v>
      </c>
      <c r="B220" s="55" t="s">
        <v>801</v>
      </c>
      <c r="C220" s="55" t="s">
        <v>122</v>
      </c>
      <c r="D220" s="28" t="s">
        <v>1549</v>
      </c>
      <c r="E220" s="66" t="s">
        <v>33</v>
      </c>
      <c r="F220" s="64" t="s">
        <v>31</v>
      </c>
      <c r="G220" s="85"/>
      <c r="H220" s="85"/>
      <c r="I220" s="85"/>
      <c r="J220" s="85"/>
      <c r="K220" s="85">
        <v>1.2</v>
      </c>
      <c r="L220" s="85">
        <v>1.2</v>
      </c>
      <c r="M220" s="85">
        <v>1.2</v>
      </c>
      <c r="N220" s="85">
        <v>1.2</v>
      </c>
      <c r="O220" s="85">
        <v>1.2</v>
      </c>
      <c r="P220" s="85">
        <v>1.2</v>
      </c>
      <c r="Q220" s="66" t="s">
        <v>126</v>
      </c>
      <c r="R220" s="64" t="s">
        <v>773</v>
      </c>
    </row>
    <row r="221" spans="1:18" s="21" customFormat="1" ht="89.25" hidden="1" x14ac:dyDescent="0.2">
      <c r="A221" s="66" t="s">
        <v>1512</v>
      </c>
      <c r="B221" s="55" t="s">
        <v>802</v>
      </c>
      <c r="C221" s="55" t="s">
        <v>809</v>
      </c>
      <c r="D221" s="28" t="s">
        <v>1550</v>
      </c>
      <c r="E221" s="66" t="s">
        <v>33</v>
      </c>
      <c r="F221" s="64" t="s">
        <v>32</v>
      </c>
      <c r="G221" s="85"/>
      <c r="H221" s="85"/>
      <c r="I221" s="85"/>
      <c r="J221" s="85"/>
      <c r="K221" s="85">
        <v>0.59099999999999997</v>
      </c>
      <c r="L221" s="85">
        <v>0.59099999999999997</v>
      </c>
      <c r="M221" s="85">
        <v>0.59099999999999997</v>
      </c>
      <c r="N221" s="85">
        <v>0.59099999999999997</v>
      </c>
      <c r="O221" s="85">
        <v>0.59099999999999997</v>
      </c>
      <c r="P221" s="85">
        <v>0.59099999999999997</v>
      </c>
      <c r="Q221" s="84" t="s">
        <v>61</v>
      </c>
      <c r="R221" s="64" t="s">
        <v>773</v>
      </c>
    </row>
    <row r="222" spans="1:18" s="21" customFormat="1" ht="63.75" hidden="1" x14ac:dyDescent="0.2">
      <c r="A222" s="66" t="s">
        <v>1513</v>
      </c>
      <c r="B222" s="55" t="s">
        <v>803</v>
      </c>
      <c r="C222" s="55" t="s">
        <v>809</v>
      </c>
      <c r="D222" s="28" t="s">
        <v>1551</v>
      </c>
      <c r="E222" s="66" t="s">
        <v>33</v>
      </c>
      <c r="F222" s="64" t="s">
        <v>32</v>
      </c>
      <c r="G222" s="85"/>
      <c r="H222" s="85"/>
      <c r="I222" s="85"/>
      <c r="J222" s="85"/>
      <c r="K222" s="85">
        <v>1.286</v>
      </c>
      <c r="L222" s="85">
        <v>1.286</v>
      </c>
      <c r="M222" s="85">
        <v>1.286</v>
      </c>
      <c r="N222" s="85">
        <v>1.286</v>
      </c>
      <c r="O222" s="85">
        <v>1.286</v>
      </c>
      <c r="P222" s="85">
        <v>1.286</v>
      </c>
      <c r="Q222" s="84" t="s">
        <v>61</v>
      </c>
      <c r="R222" s="64" t="s">
        <v>773</v>
      </c>
    </row>
    <row r="223" spans="1:18" s="21" customFormat="1" ht="51" hidden="1" x14ac:dyDescent="0.2">
      <c r="A223" s="66" t="s">
        <v>1514</v>
      </c>
      <c r="B223" s="25" t="s">
        <v>1537</v>
      </c>
      <c r="C223" s="55" t="s">
        <v>809</v>
      </c>
      <c r="D223" s="20" t="s">
        <v>1552</v>
      </c>
      <c r="E223" s="66" t="s">
        <v>33</v>
      </c>
      <c r="F223" s="64" t="s">
        <v>32</v>
      </c>
      <c r="G223" s="85"/>
      <c r="H223" s="85"/>
      <c r="I223" s="85"/>
      <c r="J223" s="85"/>
      <c r="K223" s="85">
        <v>0.66300000000000003</v>
      </c>
      <c r="L223" s="85">
        <v>0.66300000000000003</v>
      </c>
      <c r="M223" s="85">
        <v>0.66300000000000003</v>
      </c>
      <c r="N223" s="85">
        <v>0.66300000000000003</v>
      </c>
      <c r="O223" s="85">
        <v>0.66300000000000003</v>
      </c>
      <c r="P223" s="85">
        <v>0.66300000000000003</v>
      </c>
      <c r="Q223" s="84" t="s">
        <v>61</v>
      </c>
      <c r="R223" s="64" t="s">
        <v>773</v>
      </c>
    </row>
    <row r="224" spans="1:18" s="21" customFormat="1" ht="63.75" hidden="1" x14ac:dyDescent="0.2">
      <c r="A224" s="66" t="s">
        <v>1515</v>
      </c>
      <c r="B224" s="25" t="s">
        <v>804</v>
      </c>
      <c r="C224" s="25" t="s">
        <v>810</v>
      </c>
      <c r="D224" s="20" t="s">
        <v>1553</v>
      </c>
      <c r="E224" s="66" t="s">
        <v>33</v>
      </c>
      <c r="F224" s="64" t="s">
        <v>31</v>
      </c>
      <c r="G224" s="85"/>
      <c r="H224" s="85"/>
      <c r="I224" s="85"/>
      <c r="J224" s="85">
        <v>2.2400000000000002</v>
      </c>
      <c r="K224" s="85">
        <v>2.2400000000000002</v>
      </c>
      <c r="L224" s="85">
        <v>2.2400000000000002</v>
      </c>
      <c r="M224" s="85">
        <v>2.2400000000000002</v>
      </c>
      <c r="N224" s="85">
        <v>2.2400000000000002</v>
      </c>
      <c r="O224" s="85">
        <v>2.2400000000000002</v>
      </c>
      <c r="P224" s="85">
        <v>2.2400000000000002</v>
      </c>
      <c r="Q224" s="84" t="s">
        <v>61</v>
      </c>
      <c r="R224" s="64" t="s">
        <v>773</v>
      </c>
    </row>
    <row r="225" spans="1:18" s="18" customFormat="1" ht="89.25" hidden="1" x14ac:dyDescent="0.2">
      <c r="A225" s="66" t="s">
        <v>1516</v>
      </c>
      <c r="B225" s="25" t="s">
        <v>805</v>
      </c>
      <c r="C225" s="25" t="s">
        <v>810</v>
      </c>
      <c r="D225" s="20" t="s">
        <v>1554</v>
      </c>
      <c r="E225" s="66" t="s">
        <v>33</v>
      </c>
      <c r="F225" s="64" t="s">
        <v>31</v>
      </c>
      <c r="G225" s="85"/>
      <c r="H225" s="85"/>
      <c r="I225" s="85"/>
      <c r="J225" s="85"/>
      <c r="K225" s="85"/>
      <c r="L225" s="85"/>
      <c r="M225" s="85">
        <v>2.76</v>
      </c>
      <c r="N225" s="85">
        <v>2.76</v>
      </c>
      <c r="O225" s="85">
        <v>2.76</v>
      </c>
      <c r="P225" s="85">
        <v>2.76</v>
      </c>
      <c r="Q225" s="84" t="s">
        <v>61</v>
      </c>
      <c r="R225" s="64" t="s">
        <v>773</v>
      </c>
    </row>
    <row r="226" spans="1:18" s="18" customFormat="1" ht="76.5" hidden="1" x14ac:dyDescent="0.2">
      <c r="A226" s="66" t="s">
        <v>1517</v>
      </c>
      <c r="B226" s="25" t="s">
        <v>806</v>
      </c>
      <c r="C226" s="22" t="s">
        <v>811</v>
      </c>
      <c r="D226" s="20" t="s">
        <v>1555</v>
      </c>
      <c r="E226" s="66" t="s">
        <v>33</v>
      </c>
      <c r="F226" s="64" t="s">
        <v>32</v>
      </c>
      <c r="G226" s="85">
        <v>1</v>
      </c>
      <c r="H226" s="85">
        <v>1</v>
      </c>
      <c r="I226" s="85">
        <v>1</v>
      </c>
      <c r="J226" s="85">
        <v>1</v>
      </c>
      <c r="K226" s="85">
        <v>1</v>
      </c>
      <c r="L226" s="85">
        <v>1</v>
      </c>
      <c r="M226" s="85">
        <v>1</v>
      </c>
      <c r="N226" s="85">
        <v>1</v>
      </c>
      <c r="O226" s="85">
        <v>1</v>
      </c>
      <c r="P226" s="85">
        <v>1</v>
      </c>
      <c r="Q226" s="84" t="s">
        <v>61</v>
      </c>
      <c r="R226" s="64" t="s">
        <v>773</v>
      </c>
    </row>
    <row r="227" spans="1:18" s="18" customFormat="1" ht="76.5" hidden="1" x14ac:dyDescent="0.2">
      <c r="A227" s="66" t="s">
        <v>1518</v>
      </c>
      <c r="B227" s="23" t="s">
        <v>1538</v>
      </c>
      <c r="C227" s="22" t="s">
        <v>812</v>
      </c>
      <c r="D227" s="67" t="s">
        <v>1556</v>
      </c>
      <c r="E227" s="66" t="s">
        <v>33</v>
      </c>
      <c r="F227" s="64" t="s">
        <v>31</v>
      </c>
      <c r="G227" s="27"/>
      <c r="H227" s="63"/>
      <c r="I227" s="63"/>
      <c r="J227" s="63"/>
      <c r="K227" s="63"/>
      <c r="L227" s="63"/>
      <c r="M227" s="63"/>
      <c r="N227" s="63"/>
      <c r="O227" s="63"/>
      <c r="P227" s="63">
        <v>2.87</v>
      </c>
      <c r="Q227" s="84" t="s">
        <v>61</v>
      </c>
      <c r="R227" s="64" t="s">
        <v>773</v>
      </c>
    </row>
    <row r="228" spans="1:18" s="18" customFormat="1" ht="63.75" hidden="1" x14ac:dyDescent="0.2">
      <c r="A228" s="66" t="s">
        <v>1519</v>
      </c>
      <c r="B228" s="23" t="s">
        <v>1539</v>
      </c>
      <c r="C228" s="22" t="s">
        <v>812</v>
      </c>
      <c r="D228" s="64" t="s">
        <v>1557</v>
      </c>
      <c r="E228" s="66" t="s">
        <v>33</v>
      </c>
      <c r="F228" s="64" t="s">
        <v>32</v>
      </c>
      <c r="G228" s="85"/>
      <c r="H228" s="85"/>
      <c r="I228" s="85"/>
      <c r="J228" s="85"/>
      <c r="K228" s="85"/>
      <c r="L228" s="85"/>
      <c r="M228" s="85"/>
      <c r="N228" s="85"/>
      <c r="O228" s="85"/>
      <c r="P228" s="85">
        <v>2.21</v>
      </c>
      <c r="Q228" s="84" t="s">
        <v>61</v>
      </c>
      <c r="R228" s="64" t="s">
        <v>773</v>
      </c>
    </row>
    <row r="229" spans="1:18" s="18" customFormat="1" ht="114.75" hidden="1" x14ac:dyDescent="0.2">
      <c r="A229" s="66" t="s">
        <v>1520</v>
      </c>
      <c r="B229" s="23" t="s">
        <v>1540</v>
      </c>
      <c r="C229" s="24" t="s">
        <v>813</v>
      </c>
      <c r="D229" s="64" t="s">
        <v>1558</v>
      </c>
      <c r="E229" s="66" t="s">
        <v>33</v>
      </c>
      <c r="F229" s="64" t="s">
        <v>31</v>
      </c>
      <c r="G229" s="85"/>
      <c r="H229" s="85"/>
      <c r="I229" s="85"/>
      <c r="J229" s="85"/>
      <c r="K229" s="85">
        <v>1.62</v>
      </c>
      <c r="L229" s="85">
        <v>1.62</v>
      </c>
      <c r="M229" s="85">
        <v>1.62</v>
      </c>
      <c r="N229" s="85">
        <v>1.62</v>
      </c>
      <c r="O229" s="85">
        <v>1.62</v>
      </c>
      <c r="P229" s="85">
        <v>1.62</v>
      </c>
      <c r="Q229" s="84" t="s">
        <v>61</v>
      </c>
      <c r="R229" s="64" t="s">
        <v>773</v>
      </c>
    </row>
    <row r="230" spans="1:18" s="18" customFormat="1" ht="153" hidden="1" x14ac:dyDescent="0.2">
      <c r="A230" s="66" t="s">
        <v>1521</v>
      </c>
      <c r="B230" s="23" t="s">
        <v>1541</v>
      </c>
      <c r="C230" s="24" t="s">
        <v>813</v>
      </c>
      <c r="D230" s="64" t="s">
        <v>1559</v>
      </c>
      <c r="E230" s="66" t="s">
        <v>33</v>
      </c>
      <c r="F230" s="64" t="s">
        <v>32</v>
      </c>
      <c r="G230" s="85"/>
      <c r="H230" s="85"/>
      <c r="I230" s="85"/>
      <c r="J230" s="85"/>
      <c r="K230" s="85">
        <v>1.56</v>
      </c>
      <c r="L230" s="85">
        <v>1.56</v>
      </c>
      <c r="M230" s="85">
        <v>1.56</v>
      </c>
      <c r="N230" s="85">
        <v>1.56</v>
      </c>
      <c r="O230" s="85">
        <v>1.56</v>
      </c>
      <c r="P230" s="85">
        <v>1.56</v>
      </c>
      <c r="Q230" s="84" t="s">
        <v>61</v>
      </c>
      <c r="R230" s="64" t="s">
        <v>773</v>
      </c>
    </row>
    <row r="231" spans="1:18" s="18" customFormat="1" ht="76.5" hidden="1" x14ac:dyDescent="0.2">
      <c r="A231" s="66" t="s">
        <v>1522</v>
      </c>
      <c r="B231" s="23" t="s">
        <v>1542</v>
      </c>
      <c r="C231" s="24" t="s">
        <v>1562</v>
      </c>
      <c r="D231" s="64" t="s">
        <v>1560</v>
      </c>
      <c r="E231" s="66" t="s">
        <v>836</v>
      </c>
      <c r="F231" s="64" t="s">
        <v>32</v>
      </c>
      <c r="G231" s="85"/>
      <c r="H231" s="85"/>
      <c r="I231" s="85"/>
      <c r="J231" s="85"/>
      <c r="K231" s="85">
        <v>1.002</v>
      </c>
      <c r="L231" s="85">
        <v>1.002</v>
      </c>
      <c r="M231" s="85">
        <v>1.002</v>
      </c>
      <c r="N231" s="85">
        <v>1.002</v>
      </c>
      <c r="O231" s="85">
        <v>1.002</v>
      </c>
      <c r="P231" s="85">
        <v>1.002</v>
      </c>
      <c r="Q231" s="84" t="s">
        <v>61</v>
      </c>
      <c r="R231" s="64" t="s">
        <v>773</v>
      </c>
    </row>
    <row r="232" spans="1:18" s="18" customFormat="1" ht="89.25" hidden="1" x14ac:dyDescent="0.2">
      <c r="A232" s="66" t="s">
        <v>1523</v>
      </c>
      <c r="B232" s="23" t="s">
        <v>1543</v>
      </c>
      <c r="C232" s="24" t="s">
        <v>1562</v>
      </c>
      <c r="D232" s="64" t="s">
        <v>1561</v>
      </c>
      <c r="E232" s="66" t="s">
        <v>836</v>
      </c>
      <c r="F232" s="64" t="s">
        <v>32</v>
      </c>
      <c r="G232" s="85"/>
      <c r="H232" s="85"/>
      <c r="I232" s="85"/>
      <c r="J232" s="85"/>
      <c r="K232" s="85">
        <v>0.66800000000000004</v>
      </c>
      <c r="L232" s="85">
        <v>0.66800000000000004</v>
      </c>
      <c r="M232" s="85">
        <v>0.66800000000000004</v>
      </c>
      <c r="N232" s="85">
        <v>0.66800000000000004</v>
      </c>
      <c r="O232" s="85">
        <v>0.66800000000000004</v>
      </c>
      <c r="P232" s="85">
        <v>0.66800000000000004</v>
      </c>
      <c r="Q232" s="84" t="s">
        <v>61</v>
      </c>
      <c r="R232" s="64" t="s">
        <v>773</v>
      </c>
    </row>
    <row r="233" spans="1:18" s="18" customFormat="1" ht="102" hidden="1" x14ac:dyDescent="0.2">
      <c r="A233" s="66" t="s">
        <v>1524</v>
      </c>
      <c r="B233" s="23" t="s">
        <v>539</v>
      </c>
      <c r="C233" s="24" t="s">
        <v>540</v>
      </c>
      <c r="D233" s="64" t="s">
        <v>541</v>
      </c>
      <c r="E233" s="66" t="s">
        <v>33</v>
      </c>
      <c r="F233" s="64" t="s">
        <v>32</v>
      </c>
      <c r="G233" s="85"/>
      <c r="H233" s="85"/>
      <c r="I233" s="85"/>
      <c r="J233" s="85"/>
      <c r="K233" s="85"/>
      <c r="L233" s="85"/>
      <c r="M233" s="85">
        <v>3</v>
      </c>
      <c r="N233" s="85">
        <v>3</v>
      </c>
      <c r="O233" s="85">
        <v>3</v>
      </c>
      <c r="P233" s="85">
        <v>3</v>
      </c>
      <c r="Q233" s="66" t="s">
        <v>468</v>
      </c>
      <c r="R233" s="66" t="s">
        <v>468</v>
      </c>
    </row>
    <row r="234" spans="1:18" s="18" customFormat="1" ht="12.75" hidden="1" x14ac:dyDescent="0.2">
      <c r="A234" s="66" t="s">
        <v>1525</v>
      </c>
      <c r="B234" s="23" t="s">
        <v>538</v>
      </c>
      <c r="C234" s="24" t="s">
        <v>542</v>
      </c>
      <c r="D234" s="64" t="s">
        <v>543</v>
      </c>
      <c r="E234" s="66" t="s">
        <v>33</v>
      </c>
      <c r="F234" s="64" t="s">
        <v>28</v>
      </c>
      <c r="G234" s="85">
        <v>0.55000000000000004</v>
      </c>
      <c r="H234" s="85">
        <v>0.55000000000000004</v>
      </c>
      <c r="I234" s="85">
        <v>0.55000000000000004</v>
      </c>
      <c r="J234" s="85">
        <v>0.55000000000000004</v>
      </c>
      <c r="K234" s="85">
        <v>0.55000000000000004</v>
      </c>
      <c r="L234" s="85">
        <v>0.55000000000000004</v>
      </c>
      <c r="M234" s="85">
        <v>0.55000000000000004</v>
      </c>
      <c r="N234" s="85">
        <v>0.55000000000000004</v>
      </c>
      <c r="O234" s="85">
        <v>0.55000000000000004</v>
      </c>
      <c r="P234" s="85">
        <v>0.55000000000000004</v>
      </c>
      <c r="Q234" s="66" t="s">
        <v>468</v>
      </c>
      <c r="R234" s="66" t="s">
        <v>468</v>
      </c>
    </row>
    <row r="235" spans="1:18" s="18" customFormat="1" ht="102" hidden="1" x14ac:dyDescent="0.2">
      <c r="A235" s="66" t="s">
        <v>1526</v>
      </c>
      <c r="B235" s="23" t="s">
        <v>539</v>
      </c>
      <c r="C235" s="24" t="s">
        <v>542</v>
      </c>
      <c r="D235" s="64" t="s">
        <v>544</v>
      </c>
      <c r="E235" s="66" t="s">
        <v>33</v>
      </c>
      <c r="F235" s="64" t="s">
        <v>31</v>
      </c>
      <c r="G235" s="85"/>
      <c r="H235" s="85"/>
      <c r="I235" s="85"/>
      <c r="J235" s="85"/>
      <c r="K235" s="85"/>
      <c r="L235" s="85"/>
      <c r="M235" s="85"/>
      <c r="N235" s="85"/>
      <c r="O235" s="85"/>
      <c r="P235" s="85">
        <v>3</v>
      </c>
      <c r="Q235" s="66" t="s">
        <v>468</v>
      </c>
      <c r="R235" s="66" t="s">
        <v>468</v>
      </c>
    </row>
    <row r="236" spans="1:18" s="18" customFormat="1" ht="12.75" hidden="1" x14ac:dyDescent="0.2">
      <c r="A236" s="66" t="s">
        <v>1527</v>
      </c>
      <c r="B236" s="23" t="s">
        <v>538</v>
      </c>
      <c r="C236" s="24" t="s">
        <v>545</v>
      </c>
      <c r="D236" s="64" t="s">
        <v>530</v>
      </c>
      <c r="E236" s="66" t="s">
        <v>33</v>
      </c>
      <c r="F236" s="64" t="s">
        <v>28</v>
      </c>
      <c r="G236" s="85">
        <v>1.1000000000000001</v>
      </c>
      <c r="H236" s="85">
        <v>1.1000000000000001</v>
      </c>
      <c r="I236" s="85">
        <v>1.1000000000000001</v>
      </c>
      <c r="J236" s="85">
        <v>1.1000000000000001</v>
      </c>
      <c r="K236" s="85">
        <v>1.1000000000000001</v>
      </c>
      <c r="L236" s="85">
        <v>1.1000000000000001</v>
      </c>
      <c r="M236" s="85">
        <v>1.1000000000000001</v>
      </c>
      <c r="N236" s="85">
        <v>1.1000000000000001</v>
      </c>
      <c r="O236" s="85">
        <v>1.1000000000000001</v>
      </c>
      <c r="P236" s="85">
        <v>1.1000000000000001</v>
      </c>
      <c r="Q236" s="66" t="s">
        <v>468</v>
      </c>
      <c r="R236" s="66" t="s">
        <v>468</v>
      </c>
    </row>
    <row r="237" spans="1:18" s="18" customFormat="1" ht="114.75" hidden="1" x14ac:dyDescent="0.2">
      <c r="A237" s="66" t="s">
        <v>1528</v>
      </c>
      <c r="B237" s="23" t="s">
        <v>539</v>
      </c>
      <c r="C237" s="24" t="s">
        <v>545</v>
      </c>
      <c r="D237" s="64" t="s">
        <v>546</v>
      </c>
      <c r="E237" s="66" t="s">
        <v>33</v>
      </c>
      <c r="F237" s="64" t="s">
        <v>31</v>
      </c>
      <c r="G237" s="85"/>
      <c r="H237" s="85"/>
      <c r="I237" s="85"/>
      <c r="J237" s="85"/>
      <c r="K237" s="85">
        <v>2.8</v>
      </c>
      <c r="L237" s="85">
        <v>2.8</v>
      </c>
      <c r="M237" s="85">
        <v>2.8</v>
      </c>
      <c r="N237" s="85">
        <v>2.8</v>
      </c>
      <c r="O237" s="85">
        <v>2.8</v>
      </c>
      <c r="P237" s="85">
        <v>2.8</v>
      </c>
      <c r="Q237" s="66" t="s">
        <v>468</v>
      </c>
      <c r="R237" s="66" t="s">
        <v>468</v>
      </c>
    </row>
    <row r="238" spans="1:18" s="18" customFormat="1" ht="102" hidden="1" x14ac:dyDescent="0.2">
      <c r="A238" s="66" t="s">
        <v>1529</v>
      </c>
      <c r="B238" s="23" t="s">
        <v>539</v>
      </c>
      <c r="C238" s="24" t="s">
        <v>547</v>
      </c>
      <c r="D238" s="64" t="s">
        <v>548</v>
      </c>
      <c r="E238" s="66" t="s">
        <v>33</v>
      </c>
      <c r="F238" s="64" t="s">
        <v>31</v>
      </c>
      <c r="G238" s="85"/>
      <c r="H238" s="85"/>
      <c r="I238" s="85"/>
      <c r="J238" s="85"/>
      <c r="K238" s="85"/>
      <c r="L238" s="85"/>
      <c r="M238" s="85"/>
      <c r="N238" s="85"/>
      <c r="O238" s="85"/>
      <c r="P238" s="85">
        <v>3</v>
      </c>
      <c r="Q238" s="66" t="s">
        <v>468</v>
      </c>
      <c r="R238" s="66" t="s">
        <v>468</v>
      </c>
    </row>
    <row r="239" spans="1:18" s="18" customFormat="1" ht="114.75" hidden="1" x14ac:dyDescent="0.2">
      <c r="A239" s="66" t="s">
        <v>1530</v>
      </c>
      <c r="B239" s="23" t="s">
        <v>539</v>
      </c>
      <c r="C239" s="24" t="s">
        <v>547</v>
      </c>
      <c r="D239" s="64" t="s">
        <v>549</v>
      </c>
      <c r="E239" s="66" t="s">
        <v>33</v>
      </c>
      <c r="F239" s="64" t="s">
        <v>28</v>
      </c>
      <c r="G239" s="85"/>
      <c r="H239" s="85"/>
      <c r="I239" s="85"/>
      <c r="J239" s="85"/>
      <c r="K239" s="85">
        <v>0.85</v>
      </c>
      <c r="L239" s="85">
        <v>0.85</v>
      </c>
      <c r="M239" s="85">
        <v>0.85</v>
      </c>
      <c r="N239" s="85">
        <v>0.85</v>
      </c>
      <c r="O239" s="85">
        <v>0.85</v>
      </c>
      <c r="P239" s="85">
        <v>0.85</v>
      </c>
      <c r="Q239" s="66" t="s">
        <v>468</v>
      </c>
      <c r="R239" s="66" t="s">
        <v>468</v>
      </c>
    </row>
    <row r="240" spans="1:18" s="18" customFormat="1" ht="12.75" hidden="1" x14ac:dyDescent="0.2">
      <c r="A240" s="66" t="s">
        <v>1531</v>
      </c>
      <c r="B240" s="23" t="s">
        <v>538</v>
      </c>
      <c r="C240" s="24" t="s">
        <v>550</v>
      </c>
      <c r="D240" s="64" t="s">
        <v>530</v>
      </c>
      <c r="E240" s="66" t="s">
        <v>33</v>
      </c>
      <c r="F240" s="64" t="s">
        <v>28</v>
      </c>
      <c r="G240" s="85">
        <v>0.5</v>
      </c>
      <c r="H240" s="85">
        <v>0.5</v>
      </c>
      <c r="I240" s="85">
        <v>0.5</v>
      </c>
      <c r="J240" s="85">
        <v>0.5</v>
      </c>
      <c r="K240" s="85">
        <v>0.5</v>
      </c>
      <c r="L240" s="85">
        <v>0.5</v>
      </c>
      <c r="M240" s="85">
        <v>0.5</v>
      </c>
      <c r="N240" s="85">
        <v>0.5</v>
      </c>
      <c r="O240" s="85">
        <v>0.5</v>
      </c>
      <c r="P240" s="85">
        <v>0.5</v>
      </c>
      <c r="Q240" s="66" t="s">
        <v>468</v>
      </c>
      <c r="R240" s="66" t="s">
        <v>468</v>
      </c>
    </row>
    <row r="241" spans="1:18" s="18" customFormat="1" ht="127.5" hidden="1" x14ac:dyDescent="0.2">
      <c r="A241" s="66" t="s">
        <v>1742</v>
      </c>
      <c r="B241" s="23" t="s">
        <v>539</v>
      </c>
      <c r="C241" s="24" t="s">
        <v>550</v>
      </c>
      <c r="D241" s="64" t="s">
        <v>551</v>
      </c>
      <c r="E241" s="66" t="s">
        <v>33</v>
      </c>
      <c r="F241" s="64" t="s">
        <v>28</v>
      </c>
      <c r="G241" s="85"/>
      <c r="H241" s="85"/>
      <c r="I241" s="85"/>
      <c r="J241" s="85"/>
      <c r="K241" s="85">
        <v>2.5</v>
      </c>
      <c r="L241" s="85">
        <v>2.5</v>
      </c>
      <c r="M241" s="85">
        <v>2.5</v>
      </c>
      <c r="N241" s="85">
        <v>2.5</v>
      </c>
      <c r="O241" s="85">
        <v>2.5</v>
      </c>
      <c r="P241" s="85">
        <v>2.5</v>
      </c>
      <c r="Q241" s="66" t="s">
        <v>468</v>
      </c>
      <c r="R241" s="66" t="s">
        <v>468</v>
      </c>
    </row>
    <row r="242" spans="1:18" s="18" customFormat="1" ht="102" hidden="1" x14ac:dyDescent="0.2">
      <c r="A242" s="66" t="s">
        <v>1743</v>
      </c>
      <c r="B242" s="23" t="s">
        <v>539</v>
      </c>
      <c r="C242" s="24" t="s">
        <v>552</v>
      </c>
      <c r="D242" s="64" t="s">
        <v>553</v>
      </c>
      <c r="E242" s="66" t="s">
        <v>33</v>
      </c>
      <c r="F242" s="64" t="s">
        <v>32</v>
      </c>
      <c r="G242" s="85"/>
      <c r="H242" s="85"/>
      <c r="I242" s="85">
        <v>2.5</v>
      </c>
      <c r="J242" s="85">
        <v>2.5</v>
      </c>
      <c r="K242" s="85">
        <v>2.5</v>
      </c>
      <c r="L242" s="85">
        <v>2.5</v>
      </c>
      <c r="M242" s="85">
        <v>2.5</v>
      </c>
      <c r="N242" s="85">
        <v>2.5</v>
      </c>
      <c r="O242" s="85">
        <v>2.5</v>
      </c>
      <c r="P242" s="85">
        <v>2.5</v>
      </c>
      <c r="Q242" s="66" t="s">
        <v>468</v>
      </c>
      <c r="R242" s="66" t="s">
        <v>468</v>
      </c>
    </row>
    <row r="243" spans="1:18" s="18" customFormat="1" ht="12.75" hidden="1" x14ac:dyDescent="0.2">
      <c r="A243" s="66" t="s">
        <v>1744</v>
      </c>
      <c r="B243" s="23" t="s">
        <v>539</v>
      </c>
      <c r="C243" s="24" t="s">
        <v>554</v>
      </c>
      <c r="D243" s="64" t="s">
        <v>555</v>
      </c>
      <c r="E243" s="66" t="s">
        <v>33</v>
      </c>
      <c r="F243" s="64" t="s">
        <v>28</v>
      </c>
      <c r="G243" s="85"/>
      <c r="H243" s="85"/>
      <c r="I243" s="85">
        <v>0.7</v>
      </c>
      <c r="J243" s="85">
        <v>0.7</v>
      </c>
      <c r="K243" s="85">
        <v>0.7</v>
      </c>
      <c r="L243" s="85">
        <v>0.7</v>
      </c>
      <c r="M243" s="85">
        <v>0.7</v>
      </c>
      <c r="N243" s="85">
        <v>0.7</v>
      </c>
      <c r="O243" s="85">
        <v>0.7</v>
      </c>
      <c r="P243" s="85">
        <v>0.7</v>
      </c>
      <c r="Q243" s="66" t="s">
        <v>468</v>
      </c>
      <c r="R243" s="66" t="s">
        <v>468</v>
      </c>
    </row>
    <row r="244" spans="1:18" s="18" customFormat="1" ht="114.75" hidden="1" x14ac:dyDescent="0.2">
      <c r="A244" s="66" t="s">
        <v>1745</v>
      </c>
      <c r="B244" s="23" t="s">
        <v>539</v>
      </c>
      <c r="C244" s="24" t="s">
        <v>554</v>
      </c>
      <c r="D244" s="64" t="s">
        <v>556</v>
      </c>
      <c r="E244" s="66" t="s">
        <v>33</v>
      </c>
      <c r="F244" s="64" t="s">
        <v>31</v>
      </c>
      <c r="G244" s="85"/>
      <c r="H244" s="85"/>
      <c r="I244" s="85"/>
      <c r="J244" s="85"/>
      <c r="K244" s="85"/>
      <c r="L244" s="85"/>
      <c r="M244" s="85"/>
      <c r="N244" s="85"/>
      <c r="O244" s="85"/>
      <c r="P244" s="85">
        <v>2.5</v>
      </c>
      <c r="Q244" s="66" t="s">
        <v>468</v>
      </c>
      <c r="R244" s="66" t="s">
        <v>468</v>
      </c>
    </row>
    <row r="245" spans="1:18" s="18" customFormat="1" ht="89.25" hidden="1" x14ac:dyDescent="0.2">
      <c r="A245" s="66" t="s">
        <v>1746</v>
      </c>
      <c r="B245" s="23" t="s">
        <v>1762</v>
      </c>
      <c r="C245" s="24" t="s">
        <v>893</v>
      </c>
      <c r="D245" s="64" t="s">
        <v>894</v>
      </c>
      <c r="E245" s="66" t="s">
        <v>33</v>
      </c>
      <c r="F245" s="64" t="s">
        <v>32</v>
      </c>
      <c r="G245" s="85">
        <v>0.15</v>
      </c>
      <c r="H245" s="85">
        <v>0.15</v>
      </c>
      <c r="I245" s="85">
        <v>0.15</v>
      </c>
      <c r="J245" s="85">
        <v>0.15</v>
      </c>
      <c r="K245" s="85">
        <v>0.15</v>
      </c>
      <c r="L245" s="85">
        <v>0.15</v>
      </c>
      <c r="M245" s="85">
        <v>0.15</v>
      </c>
      <c r="N245" s="85">
        <v>0.15</v>
      </c>
      <c r="O245" s="85">
        <v>0.15</v>
      </c>
      <c r="P245" s="85">
        <v>0.15</v>
      </c>
      <c r="Q245" s="66" t="s">
        <v>61</v>
      </c>
      <c r="R245" s="66" t="s">
        <v>61</v>
      </c>
    </row>
    <row r="246" spans="1:18" s="18" customFormat="1" ht="51" hidden="1" x14ac:dyDescent="0.2">
      <c r="A246" s="66" t="s">
        <v>1747</v>
      </c>
      <c r="B246" s="23" t="s">
        <v>1763</v>
      </c>
      <c r="C246" s="24" t="s">
        <v>1027</v>
      </c>
      <c r="D246" s="64" t="s">
        <v>1028</v>
      </c>
      <c r="E246" s="66" t="s">
        <v>33</v>
      </c>
      <c r="F246" s="64" t="s">
        <v>32</v>
      </c>
      <c r="G246" s="85"/>
      <c r="H246" s="85"/>
      <c r="I246" s="85"/>
      <c r="J246" s="85"/>
      <c r="K246" s="85"/>
      <c r="L246" s="85">
        <v>0.06</v>
      </c>
      <c r="M246" s="85">
        <v>0.06</v>
      </c>
      <c r="N246" s="85">
        <v>0.06</v>
      </c>
      <c r="O246" s="85">
        <v>0.06</v>
      </c>
      <c r="P246" s="85">
        <v>0.06</v>
      </c>
      <c r="Q246" s="66" t="s">
        <v>61</v>
      </c>
      <c r="R246" s="66" t="s">
        <v>61</v>
      </c>
    </row>
    <row r="247" spans="1:18" s="18" customFormat="1" ht="114.75" hidden="1" x14ac:dyDescent="0.2">
      <c r="A247" s="66" t="s">
        <v>1748</v>
      </c>
      <c r="B247" s="23" t="s">
        <v>1764</v>
      </c>
      <c r="C247" s="24" t="s">
        <v>1027</v>
      </c>
      <c r="D247" s="64" t="s">
        <v>1029</v>
      </c>
      <c r="E247" s="66" t="s">
        <v>33</v>
      </c>
      <c r="F247" s="64" t="s">
        <v>32</v>
      </c>
      <c r="G247" s="85"/>
      <c r="H247" s="85"/>
      <c r="I247" s="85">
        <v>0.15</v>
      </c>
      <c r="J247" s="85">
        <v>0.15</v>
      </c>
      <c r="K247" s="85">
        <v>0.15</v>
      </c>
      <c r="L247" s="85">
        <v>0.15</v>
      </c>
      <c r="M247" s="85">
        <v>0.15</v>
      </c>
      <c r="N247" s="85">
        <v>0.15</v>
      </c>
      <c r="O247" s="85">
        <v>0.15</v>
      </c>
      <c r="P247" s="85">
        <v>0.15</v>
      </c>
      <c r="Q247" s="66" t="s">
        <v>61</v>
      </c>
      <c r="R247" s="66" t="s">
        <v>61</v>
      </c>
    </row>
    <row r="248" spans="1:18" s="18" customFormat="1" ht="63.75" hidden="1" x14ac:dyDescent="0.2">
      <c r="A248" s="66" t="s">
        <v>1779</v>
      </c>
      <c r="B248" s="23" t="s">
        <v>1765</v>
      </c>
      <c r="C248" s="24" t="s">
        <v>1027</v>
      </c>
      <c r="D248" s="64" t="s">
        <v>1030</v>
      </c>
      <c r="E248" s="66" t="s">
        <v>33</v>
      </c>
      <c r="F248" s="64" t="s">
        <v>32</v>
      </c>
      <c r="G248" s="85"/>
      <c r="H248" s="85"/>
      <c r="I248" s="85"/>
      <c r="J248" s="85"/>
      <c r="K248" s="85"/>
      <c r="L248" s="85"/>
      <c r="M248" s="85"/>
      <c r="N248" s="85">
        <v>7.0000000000000007E-2</v>
      </c>
      <c r="O248" s="85">
        <v>7.0000000000000007E-2</v>
      </c>
      <c r="P248" s="85">
        <v>7.0000000000000007E-2</v>
      </c>
      <c r="Q248" s="66" t="s">
        <v>61</v>
      </c>
      <c r="R248" s="66" t="s">
        <v>61</v>
      </c>
    </row>
    <row r="249" spans="1:18" s="18" customFormat="1" ht="76.5" hidden="1" x14ac:dyDescent="0.2">
      <c r="A249" s="66" t="s">
        <v>1780</v>
      </c>
      <c r="B249" s="23" t="s">
        <v>1766</v>
      </c>
      <c r="C249" s="24" t="s">
        <v>1031</v>
      </c>
      <c r="D249" s="64" t="s">
        <v>1032</v>
      </c>
      <c r="E249" s="66" t="s">
        <v>33</v>
      </c>
      <c r="F249" s="64" t="s">
        <v>32</v>
      </c>
      <c r="G249" s="85"/>
      <c r="H249" s="85"/>
      <c r="I249" s="85"/>
      <c r="J249" s="85"/>
      <c r="K249" s="85">
        <v>0.06</v>
      </c>
      <c r="L249" s="85">
        <v>0.06</v>
      </c>
      <c r="M249" s="85">
        <v>0.06</v>
      </c>
      <c r="N249" s="85">
        <v>0.06</v>
      </c>
      <c r="O249" s="85">
        <v>0.06</v>
      </c>
      <c r="P249" s="85">
        <v>0.06</v>
      </c>
      <c r="Q249" s="66" t="s">
        <v>61</v>
      </c>
      <c r="R249" s="66" t="s">
        <v>61</v>
      </c>
    </row>
    <row r="250" spans="1:18" s="18" customFormat="1" ht="178.5" hidden="1" x14ac:dyDescent="0.2">
      <c r="A250" s="66" t="s">
        <v>1781</v>
      </c>
      <c r="B250" s="23" t="s">
        <v>1767</v>
      </c>
      <c r="C250" s="24" t="s">
        <v>810</v>
      </c>
      <c r="D250" s="64" t="s">
        <v>895</v>
      </c>
      <c r="E250" s="66" t="s">
        <v>33</v>
      </c>
      <c r="F250" s="64" t="s">
        <v>32</v>
      </c>
      <c r="G250" s="85"/>
      <c r="H250" s="85"/>
      <c r="I250" s="85">
        <v>0.32</v>
      </c>
      <c r="J250" s="85">
        <v>0.32</v>
      </c>
      <c r="K250" s="85">
        <v>0.32</v>
      </c>
      <c r="L250" s="85">
        <v>0.32</v>
      </c>
      <c r="M250" s="85">
        <v>0.32</v>
      </c>
      <c r="N250" s="85">
        <v>0.32</v>
      </c>
      <c r="O250" s="85">
        <v>0.32</v>
      </c>
      <c r="P250" s="85">
        <v>0.32</v>
      </c>
      <c r="Q250" s="66" t="s">
        <v>61</v>
      </c>
      <c r="R250" s="66" t="s">
        <v>61</v>
      </c>
    </row>
    <row r="251" spans="1:18" s="18" customFormat="1" ht="12.75" hidden="1" x14ac:dyDescent="0.2">
      <c r="A251" s="66" t="s">
        <v>1782</v>
      </c>
      <c r="B251" s="23" t="s">
        <v>896</v>
      </c>
      <c r="C251" s="24" t="s">
        <v>811</v>
      </c>
      <c r="D251" s="64" t="s">
        <v>897</v>
      </c>
      <c r="E251" s="66" t="s">
        <v>33</v>
      </c>
      <c r="F251" s="64" t="s">
        <v>32</v>
      </c>
      <c r="G251" s="85">
        <v>0.12</v>
      </c>
      <c r="H251" s="85">
        <v>0.12</v>
      </c>
      <c r="I251" s="85">
        <v>0.12</v>
      </c>
      <c r="J251" s="85">
        <v>0.12</v>
      </c>
      <c r="K251" s="85">
        <v>0.12</v>
      </c>
      <c r="L251" s="85">
        <v>0.12</v>
      </c>
      <c r="M251" s="85">
        <v>0.12</v>
      </c>
      <c r="N251" s="85">
        <v>0.12</v>
      </c>
      <c r="O251" s="85">
        <v>0.12</v>
      </c>
      <c r="P251" s="85">
        <v>0.12</v>
      </c>
      <c r="Q251" s="66" t="s">
        <v>61</v>
      </c>
      <c r="R251" s="66" t="s">
        <v>61</v>
      </c>
    </row>
    <row r="252" spans="1:18" s="18" customFormat="1" ht="51" hidden="1" x14ac:dyDescent="0.2">
      <c r="A252" s="66" t="s">
        <v>1783</v>
      </c>
      <c r="B252" s="23" t="s">
        <v>898</v>
      </c>
      <c r="C252" s="24" t="s">
        <v>899</v>
      </c>
      <c r="D252" s="64" t="s">
        <v>900</v>
      </c>
      <c r="E252" s="66" t="s">
        <v>33</v>
      </c>
      <c r="F252" s="64" t="s">
        <v>32</v>
      </c>
      <c r="G252" s="85"/>
      <c r="H252" s="85">
        <v>0.1</v>
      </c>
      <c r="I252" s="85">
        <v>0.1</v>
      </c>
      <c r="J252" s="85">
        <v>0.1</v>
      </c>
      <c r="K252" s="85">
        <v>0.1</v>
      </c>
      <c r="L252" s="85">
        <v>0.1</v>
      </c>
      <c r="M252" s="85">
        <v>0.1</v>
      </c>
      <c r="N252" s="85">
        <v>0.1</v>
      </c>
      <c r="O252" s="85">
        <v>0.1</v>
      </c>
      <c r="P252" s="85">
        <v>0.1</v>
      </c>
      <c r="Q252" s="66" t="s">
        <v>61</v>
      </c>
      <c r="R252" s="66" t="s">
        <v>61</v>
      </c>
    </row>
    <row r="253" spans="1:18" s="18" customFormat="1" ht="51" hidden="1" x14ac:dyDescent="0.2">
      <c r="A253" s="66" t="s">
        <v>1784</v>
      </c>
      <c r="B253" s="23" t="s">
        <v>1768</v>
      </c>
      <c r="C253" s="24" t="s">
        <v>899</v>
      </c>
      <c r="D253" s="64" t="s">
        <v>903</v>
      </c>
      <c r="E253" s="66" t="s">
        <v>33</v>
      </c>
      <c r="F253" s="64" t="s">
        <v>32</v>
      </c>
      <c r="G253" s="85">
        <v>0.11</v>
      </c>
      <c r="H253" s="85">
        <v>0.11</v>
      </c>
      <c r="I253" s="85">
        <v>0.11</v>
      </c>
      <c r="J253" s="85">
        <v>0.11</v>
      </c>
      <c r="K253" s="85">
        <v>0.11</v>
      </c>
      <c r="L253" s="85">
        <v>0.11</v>
      </c>
      <c r="M253" s="85">
        <v>0.11</v>
      </c>
      <c r="N253" s="85">
        <v>0.11</v>
      </c>
      <c r="O253" s="85">
        <v>0.11</v>
      </c>
      <c r="P253" s="85">
        <v>0.11</v>
      </c>
      <c r="Q253" s="66" t="s">
        <v>61</v>
      </c>
      <c r="R253" s="66" t="s">
        <v>61</v>
      </c>
    </row>
    <row r="254" spans="1:18" s="18" customFormat="1" ht="63.75" hidden="1" x14ac:dyDescent="0.2">
      <c r="A254" s="66" t="s">
        <v>1785</v>
      </c>
      <c r="B254" s="23" t="s">
        <v>1769</v>
      </c>
      <c r="C254" s="24" t="s">
        <v>812</v>
      </c>
      <c r="D254" s="64" t="s">
        <v>887</v>
      </c>
      <c r="E254" s="66" t="s">
        <v>33</v>
      </c>
      <c r="F254" s="64" t="s">
        <v>28</v>
      </c>
      <c r="G254" s="85"/>
      <c r="H254" s="85"/>
      <c r="I254" s="85"/>
      <c r="J254" s="85">
        <v>0.36</v>
      </c>
      <c r="K254" s="85">
        <v>0.36</v>
      </c>
      <c r="L254" s="85">
        <v>0.36</v>
      </c>
      <c r="M254" s="85">
        <v>0.36</v>
      </c>
      <c r="N254" s="85">
        <v>0.36</v>
      </c>
      <c r="O254" s="85">
        <v>0.36</v>
      </c>
      <c r="P254" s="85">
        <v>0.36</v>
      </c>
      <c r="Q254" s="66" t="s">
        <v>61</v>
      </c>
      <c r="R254" s="66" t="s">
        <v>61</v>
      </c>
    </row>
    <row r="255" spans="1:18" s="18" customFormat="1" ht="102" hidden="1" x14ac:dyDescent="0.2">
      <c r="A255" s="66" t="s">
        <v>1786</v>
      </c>
      <c r="B255" s="23" t="s">
        <v>1770</v>
      </c>
      <c r="C255" s="24" t="s">
        <v>812</v>
      </c>
      <c r="D255" s="64" t="s">
        <v>888</v>
      </c>
      <c r="E255" s="66" t="s">
        <v>33</v>
      </c>
      <c r="F255" s="64" t="s">
        <v>28</v>
      </c>
      <c r="G255" s="85"/>
      <c r="H255" s="85"/>
      <c r="I255" s="85"/>
      <c r="J255" s="85"/>
      <c r="K255" s="85"/>
      <c r="L255" s="85"/>
      <c r="M255" s="85"/>
      <c r="N255" s="85"/>
      <c r="O255" s="85"/>
      <c r="P255" s="85">
        <v>0.21</v>
      </c>
      <c r="Q255" s="66" t="s">
        <v>61</v>
      </c>
      <c r="R255" s="66" t="s">
        <v>61</v>
      </c>
    </row>
    <row r="256" spans="1:18" s="18" customFormat="1" ht="76.5" hidden="1" x14ac:dyDescent="0.2">
      <c r="A256" s="66" t="s">
        <v>1787</v>
      </c>
      <c r="B256" s="23" t="s">
        <v>1771</v>
      </c>
      <c r="C256" s="24" t="s">
        <v>812</v>
      </c>
      <c r="D256" s="64" t="s">
        <v>889</v>
      </c>
      <c r="E256" s="66" t="s">
        <v>33</v>
      </c>
      <c r="F256" s="64" t="s">
        <v>31</v>
      </c>
      <c r="G256" s="85"/>
      <c r="H256" s="85"/>
      <c r="I256" s="85"/>
      <c r="J256" s="85"/>
      <c r="K256" s="85"/>
      <c r="L256" s="85"/>
      <c r="M256" s="85"/>
      <c r="N256" s="85"/>
      <c r="O256" s="85"/>
      <c r="P256" s="85">
        <v>0.26</v>
      </c>
      <c r="Q256" s="66" t="s">
        <v>61</v>
      </c>
      <c r="R256" s="66" t="s">
        <v>61</v>
      </c>
    </row>
    <row r="257" spans="1:18" s="18" customFormat="1" ht="38.25" hidden="1" x14ac:dyDescent="0.2">
      <c r="A257" s="66" t="s">
        <v>1788</v>
      </c>
      <c r="B257" s="23" t="s">
        <v>1772</v>
      </c>
      <c r="C257" s="24" t="s">
        <v>812</v>
      </c>
      <c r="D257" s="64" t="s">
        <v>890</v>
      </c>
      <c r="E257" s="66" t="s">
        <v>33</v>
      </c>
      <c r="F257" s="64" t="s">
        <v>32</v>
      </c>
      <c r="G257" s="85">
        <v>0.18</v>
      </c>
      <c r="H257" s="85">
        <v>0.18</v>
      </c>
      <c r="I257" s="85">
        <v>0.18</v>
      </c>
      <c r="J257" s="85">
        <v>0.18</v>
      </c>
      <c r="K257" s="85">
        <v>0.18</v>
      </c>
      <c r="L257" s="85">
        <v>0.18</v>
      </c>
      <c r="M257" s="85">
        <v>0.18</v>
      </c>
      <c r="N257" s="85">
        <v>0.18</v>
      </c>
      <c r="O257" s="85">
        <v>0.18</v>
      </c>
      <c r="P257" s="85">
        <v>0.18</v>
      </c>
      <c r="Q257" s="66" t="s">
        <v>61</v>
      </c>
      <c r="R257" s="66" t="s">
        <v>61</v>
      </c>
    </row>
    <row r="258" spans="1:18" s="18" customFormat="1" ht="51" hidden="1" x14ac:dyDescent="0.2">
      <c r="A258" s="66" t="s">
        <v>1789</v>
      </c>
      <c r="B258" s="23" t="s">
        <v>891</v>
      </c>
      <c r="C258" s="24" t="s">
        <v>812</v>
      </c>
      <c r="D258" s="64" t="s">
        <v>892</v>
      </c>
      <c r="E258" s="66" t="s">
        <v>33</v>
      </c>
      <c r="F258" s="64" t="s">
        <v>32</v>
      </c>
      <c r="G258" s="85">
        <v>0.2</v>
      </c>
      <c r="H258" s="85">
        <v>0.2</v>
      </c>
      <c r="I258" s="85">
        <v>0.2</v>
      </c>
      <c r="J258" s="85">
        <v>0.2</v>
      </c>
      <c r="K258" s="85">
        <v>0.2</v>
      </c>
      <c r="L258" s="85">
        <v>0.2</v>
      </c>
      <c r="M258" s="85">
        <v>0.2</v>
      </c>
      <c r="N258" s="85">
        <v>0.2</v>
      </c>
      <c r="O258" s="85">
        <v>0.2</v>
      </c>
      <c r="P258" s="85">
        <v>0.2</v>
      </c>
      <c r="Q258" s="66" t="s">
        <v>61</v>
      </c>
      <c r="R258" s="66" t="s">
        <v>61</v>
      </c>
    </row>
    <row r="259" spans="1:18" s="18" customFormat="1" ht="127.5" hidden="1" x14ac:dyDescent="0.2">
      <c r="A259" s="66" t="s">
        <v>1790</v>
      </c>
      <c r="B259" s="23" t="s">
        <v>1778</v>
      </c>
      <c r="C259" s="24" t="s">
        <v>813</v>
      </c>
      <c r="D259" s="64" t="s">
        <v>904</v>
      </c>
      <c r="E259" s="66" t="s">
        <v>33</v>
      </c>
      <c r="F259" s="64" t="s">
        <v>31</v>
      </c>
      <c r="G259" s="85"/>
      <c r="H259" s="85"/>
      <c r="I259" s="85"/>
      <c r="J259" s="85"/>
      <c r="K259" s="85"/>
      <c r="L259" s="85"/>
      <c r="M259" s="85"/>
      <c r="N259" s="85">
        <v>0.24</v>
      </c>
      <c r="O259" s="85">
        <v>0.24</v>
      </c>
      <c r="P259" s="85">
        <v>0.24</v>
      </c>
      <c r="Q259" s="66" t="s">
        <v>61</v>
      </c>
      <c r="R259" s="66" t="s">
        <v>61</v>
      </c>
    </row>
    <row r="260" spans="1:18" s="18" customFormat="1" ht="51" hidden="1" x14ac:dyDescent="0.2">
      <c r="A260" s="66" t="s">
        <v>1791</v>
      </c>
      <c r="B260" s="23" t="s">
        <v>1773</v>
      </c>
      <c r="C260" s="24" t="s">
        <v>813</v>
      </c>
      <c r="D260" s="64" t="s">
        <v>905</v>
      </c>
      <c r="E260" s="66" t="s">
        <v>33</v>
      </c>
      <c r="F260" s="64" t="s">
        <v>32</v>
      </c>
      <c r="G260" s="85"/>
      <c r="H260" s="85"/>
      <c r="I260" s="85"/>
      <c r="J260" s="85"/>
      <c r="K260" s="85">
        <v>0.09</v>
      </c>
      <c r="L260" s="85">
        <v>0.09</v>
      </c>
      <c r="M260" s="85">
        <v>0.09</v>
      </c>
      <c r="N260" s="85">
        <v>0.09</v>
      </c>
      <c r="O260" s="85">
        <v>0.09</v>
      </c>
      <c r="P260" s="85">
        <v>0.09</v>
      </c>
      <c r="Q260" s="66" t="s">
        <v>61</v>
      </c>
      <c r="R260" s="66" t="s">
        <v>61</v>
      </c>
    </row>
    <row r="261" spans="1:18" s="18" customFormat="1" ht="51" hidden="1" x14ac:dyDescent="0.2">
      <c r="A261" s="66" t="s">
        <v>1792</v>
      </c>
      <c r="B261" s="23" t="s">
        <v>1774</v>
      </c>
      <c r="C261" s="24" t="s">
        <v>813</v>
      </c>
      <c r="D261" s="64" t="s">
        <v>906</v>
      </c>
      <c r="E261" s="66" t="s">
        <v>33</v>
      </c>
      <c r="F261" s="64" t="s">
        <v>32</v>
      </c>
      <c r="G261" s="85"/>
      <c r="H261" s="85"/>
      <c r="I261" s="85"/>
      <c r="J261" s="85"/>
      <c r="K261" s="85"/>
      <c r="L261" s="85"/>
      <c r="M261" s="85"/>
      <c r="N261" s="85">
        <v>0.06</v>
      </c>
      <c r="O261" s="85">
        <v>0.06</v>
      </c>
      <c r="P261" s="85">
        <v>0.06</v>
      </c>
      <c r="Q261" s="66" t="s">
        <v>61</v>
      </c>
      <c r="R261" s="66" t="s">
        <v>61</v>
      </c>
    </row>
    <row r="262" spans="1:18" s="18" customFormat="1" ht="12.75" hidden="1" x14ac:dyDescent="0.2">
      <c r="A262" s="66" t="s">
        <v>1793</v>
      </c>
      <c r="B262" s="23" t="s">
        <v>907</v>
      </c>
      <c r="C262" s="24" t="s">
        <v>813</v>
      </c>
      <c r="D262" s="64" t="s">
        <v>908</v>
      </c>
      <c r="E262" s="66" t="s">
        <v>33</v>
      </c>
      <c r="F262" s="64" t="s">
        <v>32</v>
      </c>
      <c r="G262" s="85">
        <v>0.1</v>
      </c>
      <c r="H262" s="85">
        <v>0.1</v>
      </c>
      <c r="I262" s="85">
        <v>0.1</v>
      </c>
      <c r="J262" s="85">
        <v>0.1</v>
      </c>
      <c r="K262" s="85">
        <v>0.1</v>
      </c>
      <c r="L262" s="85">
        <v>0.1</v>
      </c>
      <c r="M262" s="85">
        <v>0.1</v>
      </c>
      <c r="N262" s="85">
        <v>0.1</v>
      </c>
      <c r="O262" s="85">
        <v>0.1</v>
      </c>
      <c r="P262" s="85">
        <v>0.1</v>
      </c>
      <c r="Q262" s="66" t="s">
        <v>61</v>
      </c>
      <c r="R262" s="66" t="s">
        <v>61</v>
      </c>
    </row>
    <row r="263" spans="1:18" s="18" customFormat="1" ht="89.25" hidden="1" x14ac:dyDescent="0.2">
      <c r="A263" s="66" t="s">
        <v>1794</v>
      </c>
      <c r="B263" s="23" t="s">
        <v>1775</v>
      </c>
      <c r="C263" s="24" t="s">
        <v>807</v>
      </c>
      <c r="D263" s="64" t="s">
        <v>1033</v>
      </c>
      <c r="E263" s="66" t="s">
        <v>33</v>
      </c>
      <c r="F263" s="64" t="s">
        <v>32</v>
      </c>
      <c r="G263" s="85">
        <v>0.3</v>
      </c>
      <c r="H263" s="85">
        <v>0.3</v>
      </c>
      <c r="I263" s="85">
        <v>0.3</v>
      </c>
      <c r="J263" s="85">
        <v>0.3</v>
      </c>
      <c r="K263" s="85">
        <v>0.3</v>
      </c>
      <c r="L263" s="85">
        <v>0.3</v>
      </c>
      <c r="M263" s="85">
        <v>0.3</v>
      </c>
      <c r="N263" s="85">
        <v>0.3</v>
      </c>
      <c r="O263" s="85">
        <v>0.3</v>
      </c>
      <c r="P263" s="85">
        <v>0.3</v>
      </c>
      <c r="Q263" s="66" t="s">
        <v>61</v>
      </c>
      <c r="R263" s="66" t="s">
        <v>61</v>
      </c>
    </row>
    <row r="264" spans="1:18" s="18" customFormat="1" ht="153" hidden="1" x14ac:dyDescent="0.2">
      <c r="A264" s="66" t="s">
        <v>1795</v>
      </c>
      <c r="B264" s="23" t="s">
        <v>1776</v>
      </c>
      <c r="C264" s="24" t="s">
        <v>807</v>
      </c>
      <c r="D264" s="64" t="s">
        <v>1034</v>
      </c>
      <c r="E264" s="66" t="s">
        <v>33</v>
      </c>
      <c r="F264" s="64" t="s">
        <v>32</v>
      </c>
      <c r="G264" s="85"/>
      <c r="H264" s="85"/>
      <c r="I264" s="85"/>
      <c r="J264" s="85"/>
      <c r="K264" s="85"/>
      <c r="L264" s="85">
        <v>0.57999999999999996</v>
      </c>
      <c r="M264" s="85">
        <v>0.57999999999999996</v>
      </c>
      <c r="N264" s="85">
        <v>0.57999999999999996</v>
      </c>
      <c r="O264" s="85">
        <v>0.57999999999999996</v>
      </c>
      <c r="P264" s="85">
        <v>0.57999999999999996</v>
      </c>
      <c r="Q264" s="66" t="s">
        <v>61</v>
      </c>
      <c r="R264" s="66" t="s">
        <v>61</v>
      </c>
    </row>
    <row r="265" spans="1:18" s="18" customFormat="1" ht="178.5" hidden="1" x14ac:dyDescent="0.2">
      <c r="A265" s="66" t="s">
        <v>1796</v>
      </c>
      <c r="B265" s="23" t="s">
        <v>1777</v>
      </c>
      <c r="C265" s="24" t="s">
        <v>807</v>
      </c>
      <c r="D265" s="64" t="s">
        <v>1035</v>
      </c>
      <c r="E265" s="66" t="s">
        <v>33</v>
      </c>
      <c r="F265" s="64" t="s">
        <v>28</v>
      </c>
      <c r="G265" s="85"/>
      <c r="H265" s="85"/>
      <c r="I265" s="85"/>
      <c r="J265" s="85"/>
      <c r="K265" s="85"/>
      <c r="L265" s="85">
        <v>0.28000000000000003</v>
      </c>
      <c r="M265" s="85">
        <v>0.28000000000000003</v>
      </c>
      <c r="N265" s="85">
        <v>0.28000000000000003</v>
      </c>
      <c r="O265" s="85">
        <v>0.28000000000000003</v>
      </c>
      <c r="P265" s="85">
        <v>0.28000000000000003</v>
      </c>
      <c r="Q265" s="66" t="s">
        <v>61</v>
      </c>
      <c r="R265" s="66" t="s">
        <v>61</v>
      </c>
    </row>
    <row r="266" spans="1:18" s="21" customFormat="1" ht="12.75" hidden="1" x14ac:dyDescent="0.2">
      <c r="A266" s="101" t="s">
        <v>27</v>
      </c>
      <c r="B266" s="101"/>
      <c r="C266" s="101"/>
      <c r="D266" s="101"/>
      <c r="E266" s="101"/>
      <c r="F266" s="64" t="s">
        <v>28</v>
      </c>
      <c r="G266" s="85">
        <f>G234+G236+G239+G240+G241+G243+G254+G255+G265</f>
        <v>2.1500000000000004</v>
      </c>
      <c r="H266" s="85">
        <f t="shared" ref="H266:P266" si="8">H234+H236+H239+H240+H241+H243+H254+H255+H265</f>
        <v>2.1500000000000004</v>
      </c>
      <c r="I266" s="85">
        <f t="shared" si="8"/>
        <v>2.8500000000000005</v>
      </c>
      <c r="J266" s="85">
        <f t="shared" si="8"/>
        <v>3.2100000000000004</v>
      </c>
      <c r="K266" s="85">
        <f t="shared" si="8"/>
        <v>6.5600000000000005</v>
      </c>
      <c r="L266" s="85">
        <f t="shared" si="8"/>
        <v>6.8400000000000007</v>
      </c>
      <c r="M266" s="85">
        <f t="shared" si="8"/>
        <v>6.8400000000000007</v>
      </c>
      <c r="N266" s="85">
        <f t="shared" si="8"/>
        <v>6.8400000000000007</v>
      </c>
      <c r="O266" s="85">
        <f t="shared" si="8"/>
        <v>6.8400000000000007</v>
      </c>
      <c r="P266" s="85">
        <f t="shared" si="8"/>
        <v>7.0500000000000007</v>
      </c>
      <c r="Q266" s="20"/>
      <c r="R266" s="20"/>
    </row>
    <row r="267" spans="1:18" s="21" customFormat="1" ht="12.75" hidden="1" x14ac:dyDescent="0.2">
      <c r="A267" s="101"/>
      <c r="B267" s="101"/>
      <c r="C267" s="101"/>
      <c r="D267" s="101"/>
      <c r="E267" s="101"/>
      <c r="F267" s="64" t="s">
        <v>31</v>
      </c>
      <c r="G267" s="85">
        <f>G205+G206+G208+G209+G211+G212+G213+G214+G220+G224+G225+G227+G229+G235+G237+G238+G244+G256+G259</f>
        <v>4.1500000000000004</v>
      </c>
      <c r="H267" s="85">
        <f t="shared" ref="H267:P267" si="9">H205+H206+H208+H209+H211+H212+H213+H214+H220+H224+H225+H227+H229+H235+H237+H238+H244+H256+H259</f>
        <v>4.6400000000000006</v>
      </c>
      <c r="I267" s="85">
        <f t="shared" si="9"/>
        <v>5.74</v>
      </c>
      <c r="J267" s="85">
        <f t="shared" si="9"/>
        <v>7.98</v>
      </c>
      <c r="K267" s="85">
        <f t="shared" si="9"/>
        <v>15.470000000000002</v>
      </c>
      <c r="L267" s="85">
        <f t="shared" si="9"/>
        <v>17.47</v>
      </c>
      <c r="M267" s="85">
        <f t="shared" si="9"/>
        <v>20.23</v>
      </c>
      <c r="N267" s="85">
        <f t="shared" si="9"/>
        <v>20.47</v>
      </c>
      <c r="O267" s="85">
        <f t="shared" si="9"/>
        <v>36.059999999999995</v>
      </c>
      <c r="P267" s="85">
        <f t="shared" si="9"/>
        <v>47.689999999999991</v>
      </c>
      <c r="Q267" s="85"/>
      <c r="R267" s="20"/>
    </row>
    <row r="268" spans="1:18" s="21" customFormat="1" ht="12.75" hidden="1" x14ac:dyDescent="0.2">
      <c r="A268" s="101"/>
      <c r="B268" s="101"/>
      <c r="C268" s="101"/>
      <c r="D268" s="101"/>
      <c r="E268" s="101"/>
      <c r="F268" s="64" t="s">
        <v>32</v>
      </c>
      <c r="G268" s="85">
        <f>G207+G210+G215+G216+G217+G218+G219+G221+G222+G223+G226+G228+G230+G231+G232+G233+G242+G245+G246+G247+G248+G249+G250+G251+G252+G253+G257+G258+G260+G261+G262+G263+G264</f>
        <v>4.7289999999999992</v>
      </c>
      <c r="H268" s="85">
        <f t="shared" ref="H268:P268" si="10">H207+H210+H215+H216+H217+H218+H219+H221+H222+H223+H226+H228+H230+H231+H232+H233+H242+H245+H246+H247+H248+H249+H250+H251+H252+H253+H257+H258+H260+H261+H262+H263+H264</f>
        <v>4.8289999999999997</v>
      </c>
      <c r="I268" s="85">
        <f t="shared" si="10"/>
        <v>7.7990000000000004</v>
      </c>
      <c r="J268" s="85">
        <f t="shared" si="10"/>
        <v>9.5599999999999987</v>
      </c>
      <c r="K268" s="85">
        <f t="shared" si="10"/>
        <v>15.48</v>
      </c>
      <c r="L268" s="85">
        <f t="shared" si="10"/>
        <v>18.120000000000005</v>
      </c>
      <c r="M268" s="85">
        <f t="shared" si="10"/>
        <v>21.119999999999997</v>
      </c>
      <c r="N268" s="85">
        <f t="shared" si="10"/>
        <v>21.249999999999996</v>
      </c>
      <c r="O268" s="85">
        <f t="shared" si="10"/>
        <v>21.249999999999996</v>
      </c>
      <c r="P268" s="85">
        <f t="shared" si="10"/>
        <v>30.259999999999994</v>
      </c>
      <c r="Q268" s="85"/>
      <c r="R268" s="85"/>
    </row>
    <row r="269" spans="1:18" s="21" customFormat="1" ht="12.75" hidden="1" x14ac:dyDescent="0.2">
      <c r="A269" s="101"/>
      <c r="B269" s="101"/>
      <c r="C269" s="101"/>
      <c r="D269" s="101"/>
      <c r="E269" s="101"/>
      <c r="F269" s="64" t="s">
        <v>23</v>
      </c>
      <c r="G269" s="85">
        <f t="shared" ref="G269:P269" si="11">SUM(G205:G265)</f>
        <v>11.028999999999998</v>
      </c>
      <c r="H269" s="85">
        <f t="shared" si="11"/>
        <v>11.618999999999998</v>
      </c>
      <c r="I269" s="85">
        <f t="shared" si="11"/>
        <v>16.388999999999999</v>
      </c>
      <c r="J269" s="85">
        <f t="shared" si="11"/>
        <v>20.75</v>
      </c>
      <c r="K269" s="85">
        <f t="shared" si="11"/>
        <v>37.510000000000005</v>
      </c>
      <c r="L269" s="85">
        <f t="shared" si="11"/>
        <v>42.430000000000007</v>
      </c>
      <c r="M269" s="85">
        <f t="shared" si="11"/>
        <v>48.190000000000005</v>
      </c>
      <c r="N269" s="85">
        <f t="shared" si="11"/>
        <v>48.560000000000009</v>
      </c>
      <c r="O269" s="85">
        <f t="shared" si="11"/>
        <v>64.150000000000006</v>
      </c>
      <c r="P269" s="85">
        <f t="shared" si="11"/>
        <v>85</v>
      </c>
      <c r="Q269" s="85"/>
      <c r="R269" s="20"/>
    </row>
    <row r="270" spans="1:18" s="21" customFormat="1" ht="12.75" hidden="1" x14ac:dyDescent="0.2">
      <c r="A270" s="101"/>
      <c r="B270" s="101"/>
      <c r="C270" s="101"/>
      <c r="D270" s="101"/>
      <c r="E270" s="101"/>
      <c r="F270" s="64" t="s">
        <v>24</v>
      </c>
      <c r="G270" s="85">
        <v>0</v>
      </c>
      <c r="H270" s="85">
        <v>0</v>
      </c>
      <c r="I270" s="85">
        <v>0</v>
      </c>
      <c r="J270" s="85">
        <v>0</v>
      </c>
      <c r="K270" s="85">
        <v>0</v>
      </c>
      <c r="L270" s="85">
        <v>0</v>
      </c>
      <c r="M270" s="85">
        <v>0</v>
      </c>
      <c r="N270" s="85">
        <v>0</v>
      </c>
      <c r="O270" s="85">
        <v>0</v>
      </c>
      <c r="P270" s="85">
        <v>0</v>
      </c>
      <c r="Q270" s="85"/>
      <c r="R270" s="20"/>
    </row>
    <row r="271" spans="1:18" s="48" customFormat="1" ht="54.6" hidden="1" customHeight="1" x14ac:dyDescent="0.2">
      <c r="A271" s="56">
        <v>4</v>
      </c>
      <c r="B271" s="102" t="s">
        <v>1125</v>
      </c>
      <c r="C271" s="102"/>
      <c r="D271" s="102"/>
      <c r="E271" s="102"/>
      <c r="F271" s="102"/>
      <c r="G271" s="102"/>
      <c r="H271" s="102"/>
      <c r="I271" s="102"/>
      <c r="J271" s="102"/>
      <c r="K271" s="102"/>
      <c r="L271" s="102"/>
      <c r="M271" s="102"/>
      <c r="N271" s="102"/>
      <c r="O271" s="102"/>
      <c r="P271" s="102"/>
      <c r="Q271" s="96"/>
      <c r="R271" s="53"/>
    </row>
    <row r="272" spans="1:18" s="21" customFormat="1" ht="12.75" hidden="1" x14ac:dyDescent="0.2">
      <c r="A272" s="66" t="s">
        <v>109</v>
      </c>
      <c r="B272" s="55" t="s">
        <v>1208</v>
      </c>
      <c r="C272" s="55" t="s">
        <v>104</v>
      </c>
      <c r="D272" s="28" t="s">
        <v>1211</v>
      </c>
      <c r="E272" s="66" t="s">
        <v>33</v>
      </c>
      <c r="F272" s="64" t="s">
        <v>31</v>
      </c>
      <c r="G272" s="85">
        <v>4</v>
      </c>
      <c r="H272" s="85">
        <v>4</v>
      </c>
      <c r="I272" s="85">
        <v>4</v>
      </c>
      <c r="J272" s="85">
        <v>4</v>
      </c>
      <c r="K272" s="85">
        <v>4</v>
      </c>
      <c r="L272" s="85">
        <v>4</v>
      </c>
      <c r="M272" s="85">
        <v>4</v>
      </c>
      <c r="N272" s="85">
        <v>4</v>
      </c>
      <c r="O272" s="85">
        <v>4</v>
      </c>
      <c r="P272" s="85">
        <v>4</v>
      </c>
      <c r="Q272" s="66" t="s">
        <v>1212</v>
      </c>
      <c r="R272" s="66" t="s">
        <v>1212</v>
      </c>
    </row>
    <row r="273" spans="1:18" s="21" customFormat="1" ht="12.75" hidden="1" x14ac:dyDescent="0.2">
      <c r="A273" s="66" t="s">
        <v>110</v>
      </c>
      <c r="B273" s="24" t="s">
        <v>1209</v>
      </c>
      <c r="C273" s="24" t="s">
        <v>104</v>
      </c>
      <c r="D273" s="66" t="s">
        <v>1213</v>
      </c>
      <c r="E273" s="66" t="s">
        <v>33</v>
      </c>
      <c r="F273" s="64" t="s">
        <v>31</v>
      </c>
      <c r="G273" s="85"/>
      <c r="H273" s="85"/>
      <c r="I273" s="85"/>
      <c r="J273" s="85"/>
      <c r="K273" s="85"/>
      <c r="L273" s="85">
        <v>2</v>
      </c>
      <c r="M273" s="85">
        <v>2</v>
      </c>
      <c r="N273" s="85">
        <v>2</v>
      </c>
      <c r="O273" s="85">
        <v>2</v>
      </c>
      <c r="P273" s="85">
        <v>2</v>
      </c>
      <c r="Q273" s="66" t="s">
        <v>1212</v>
      </c>
      <c r="R273" s="66" t="s">
        <v>1212</v>
      </c>
    </row>
    <row r="274" spans="1:18" s="18" customFormat="1" ht="12.75" hidden="1" x14ac:dyDescent="0.2">
      <c r="A274" s="66" t="s">
        <v>112</v>
      </c>
      <c r="B274" s="24" t="s">
        <v>1210</v>
      </c>
      <c r="C274" s="24" t="s">
        <v>104</v>
      </c>
      <c r="D274" s="66" t="s">
        <v>1214</v>
      </c>
      <c r="E274" s="66" t="s">
        <v>33</v>
      </c>
      <c r="F274" s="64" t="s">
        <v>32</v>
      </c>
      <c r="G274" s="85"/>
      <c r="H274" s="85"/>
      <c r="I274" s="85"/>
      <c r="J274" s="85"/>
      <c r="K274" s="85"/>
      <c r="L274" s="85">
        <v>2</v>
      </c>
      <c r="M274" s="85">
        <v>2</v>
      </c>
      <c r="N274" s="85">
        <v>2</v>
      </c>
      <c r="O274" s="85">
        <v>2</v>
      </c>
      <c r="P274" s="85">
        <v>2</v>
      </c>
      <c r="Q274" s="66" t="s">
        <v>1212</v>
      </c>
      <c r="R274" s="66" t="s">
        <v>1212</v>
      </c>
    </row>
    <row r="275" spans="1:18" s="29" customFormat="1" ht="12.75" hidden="1" x14ac:dyDescent="0.2">
      <c r="A275" s="66" t="s">
        <v>113</v>
      </c>
      <c r="B275" s="55" t="s">
        <v>2307</v>
      </c>
      <c r="C275" s="55" t="s">
        <v>122</v>
      </c>
      <c r="D275" s="28" t="s">
        <v>123</v>
      </c>
      <c r="E275" s="66" t="s">
        <v>33</v>
      </c>
      <c r="F275" s="64" t="s">
        <v>31</v>
      </c>
      <c r="G275" s="85"/>
      <c r="H275" s="85">
        <v>0.49</v>
      </c>
      <c r="I275" s="85">
        <v>0.49</v>
      </c>
      <c r="J275" s="85">
        <v>0.49</v>
      </c>
      <c r="K275" s="85">
        <v>0.49</v>
      </c>
      <c r="L275" s="85">
        <v>0.49</v>
      </c>
      <c r="M275" s="85">
        <v>0.49</v>
      </c>
      <c r="N275" s="85">
        <v>0.49</v>
      </c>
      <c r="O275" s="85">
        <v>0.49</v>
      </c>
      <c r="P275" s="85">
        <v>0.49</v>
      </c>
      <c r="Q275" s="66" t="s">
        <v>126</v>
      </c>
      <c r="R275" s="66" t="s">
        <v>126</v>
      </c>
    </row>
    <row r="276" spans="1:18" s="21" customFormat="1" ht="12.75" hidden="1" x14ac:dyDescent="0.2">
      <c r="A276" s="66" t="s">
        <v>114</v>
      </c>
      <c r="B276" s="55" t="s">
        <v>2307</v>
      </c>
      <c r="C276" s="55" t="s">
        <v>122</v>
      </c>
      <c r="D276" s="28" t="s">
        <v>124</v>
      </c>
      <c r="E276" s="66" t="s">
        <v>33</v>
      </c>
      <c r="F276" s="64" t="s">
        <v>31</v>
      </c>
      <c r="G276" s="85"/>
      <c r="H276" s="85"/>
      <c r="I276" s="85">
        <v>1.1000000000000001</v>
      </c>
      <c r="J276" s="85">
        <v>1.1000000000000001</v>
      </c>
      <c r="K276" s="85">
        <v>1.1000000000000001</v>
      </c>
      <c r="L276" s="85">
        <v>1.1000000000000001</v>
      </c>
      <c r="M276" s="85">
        <v>1.1000000000000001</v>
      </c>
      <c r="N276" s="85">
        <v>1.1000000000000001</v>
      </c>
      <c r="O276" s="85">
        <v>1.1000000000000001</v>
      </c>
      <c r="P276" s="85">
        <v>1.1000000000000001</v>
      </c>
      <c r="Q276" s="66" t="s">
        <v>126</v>
      </c>
      <c r="R276" s="66" t="s">
        <v>126</v>
      </c>
    </row>
    <row r="277" spans="1:18" s="18" customFormat="1" ht="12.75" hidden="1" x14ac:dyDescent="0.2">
      <c r="A277" s="66" t="s">
        <v>115</v>
      </c>
      <c r="B277" s="55" t="s">
        <v>2307</v>
      </c>
      <c r="C277" s="55" t="s">
        <v>122</v>
      </c>
      <c r="D277" s="28" t="s">
        <v>1120</v>
      </c>
      <c r="E277" s="66" t="s">
        <v>33</v>
      </c>
      <c r="F277" s="64" t="s">
        <v>31</v>
      </c>
      <c r="G277" s="85"/>
      <c r="H277" s="85"/>
      <c r="I277" s="85"/>
      <c r="J277" s="85"/>
      <c r="K277" s="85">
        <v>1.87</v>
      </c>
      <c r="L277" s="85">
        <v>1.87</v>
      </c>
      <c r="M277" s="85">
        <v>1.87</v>
      </c>
      <c r="N277" s="85">
        <v>1.87</v>
      </c>
      <c r="O277" s="85">
        <v>1.87</v>
      </c>
      <c r="P277" s="85">
        <v>1.87</v>
      </c>
      <c r="Q277" s="66" t="s">
        <v>126</v>
      </c>
      <c r="R277" s="66" t="s">
        <v>126</v>
      </c>
    </row>
    <row r="278" spans="1:18" s="18" customFormat="1" ht="12.75" hidden="1" x14ac:dyDescent="0.2">
      <c r="A278" s="66" t="s">
        <v>116</v>
      </c>
      <c r="B278" s="55" t="s">
        <v>111</v>
      </c>
      <c r="C278" s="55" t="s">
        <v>122</v>
      </c>
      <c r="D278" s="28" t="s">
        <v>1308</v>
      </c>
      <c r="E278" s="66" t="s">
        <v>33</v>
      </c>
      <c r="F278" s="64" t="s">
        <v>31</v>
      </c>
      <c r="G278" s="85"/>
      <c r="H278" s="85"/>
      <c r="I278" s="85"/>
      <c r="J278" s="85"/>
      <c r="K278" s="85"/>
      <c r="L278" s="85"/>
      <c r="M278" s="85"/>
      <c r="N278" s="85"/>
      <c r="O278" s="85">
        <v>7.89</v>
      </c>
      <c r="P278" s="85">
        <v>7.89</v>
      </c>
      <c r="Q278" s="66" t="s">
        <v>126</v>
      </c>
      <c r="R278" s="66" t="s">
        <v>126</v>
      </c>
    </row>
    <row r="279" spans="1:18" s="18" customFormat="1" ht="76.5" hidden="1" x14ac:dyDescent="0.2">
      <c r="A279" s="66" t="s">
        <v>117</v>
      </c>
      <c r="B279" s="24" t="s">
        <v>806</v>
      </c>
      <c r="C279" s="24" t="s">
        <v>811</v>
      </c>
      <c r="D279" s="66" t="s">
        <v>1555</v>
      </c>
      <c r="E279" s="66" t="s">
        <v>33</v>
      </c>
      <c r="F279" s="64" t="s">
        <v>32</v>
      </c>
      <c r="G279" s="85">
        <v>1</v>
      </c>
      <c r="H279" s="85">
        <v>1</v>
      </c>
      <c r="I279" s="85">
        <v>1</v>
      </c>
      <c r="J279" s="85">
        <v>1</v>
      </c>
      <c r="K279" s="85">
        <v>1</v>
      </c>
      <c r="L279" s="85">
        <v>1</v>
      </c>
      <c r="M279" s="85">
        <v>1</v>
      </c>
      <c r="N279" s="85">
        <v>1</v>
      </c>
      <c r="O279" s="85">
        <v>1</v>
      </c>
      <c r="P279" s="85">
        <v>1</v>
      </c>
      <c r="Q279" s="84" t="s">
        <v>61</v>
      </c>
      <c r="R279" s="64" t="s">
        <v>773</v>
      </c>
    </row>
    <row r="280" spans="1:18" s="18" customFormat="1" ht="76.5" hidden="1" x14ac:dyDescent="0.2">
      <c r="A280" s="66" t="s">
        <v>118</v>
      </c>
      <c r="B280" s="24" t="s">
        <v>1538</v>
      </c>
      <c r="C280" s="24" t="s">
        <v>812</v>
      </c>
      <c r="D280" s="66" t="s">
        <v>1556</v>
      </c>
      <c r="E280" s="66" t="s">
        <v>33</v>
      </c>
      <c r="F280" s="64" t="s">
        <v>31</v>
      </c>
      <c r="G280" s="85"/>
      <c r="H280" s="85"/>
      <c r="I280" s="85"/>
      <c r="J280" s="85"/>
      <c r="K280" s="85"/>
      <c r="L280" s="85"/>
      <c r="M280" s="85"/>
      <c r="N280" s="85"/>
      <c r="O280" s="85"/>
      <c r="P280" s="85">
        <v>2.87</v>
      </c>
      <c r="Q280" s="84" t="s">
        <v>61</v>
      </c>
      <c r="R280" s="64" t="s">
        <v>773</v>
      </c>
    </row>
    <row r="281" spans="1:18" s="18" customFormat="1" ht="63.75" hidden="1" x14ac:dyDescent="0.2">
      <c r="A281" s="66" t="s">
        <v>119</v>
      </c>
      <c r="B281" s="24" t="s">
        <v>1539</v>
      </c>
      <c r="C281" s="24" t="s">
        <v>812</v>
      </c>
      <c r="D281" s="66" t="s">
        <v>1557</v>
      </c>
      <c r="E281" s="66" t="s">
        <v>33</v>
      </c>
      <c r="F281" s="64" t="s">
        <v>31</v>
      </c>
      <c r="G281" s="85"/>
      <c r="H281" s="85"/>
      <c r="I281" s="85"/>
      <c r="J281" s="85"/>
      <c r="K281" s="85"/>
      <c r="L281" s="85"/>
      <c r="M281" s="85"/>
      <c r="N281" s="85"/>
      <c r="O281" s="85"/>
      <c r="P281" s="85">
        <v>2.21</v>
      </c>
      <c r="Q281" s="84" t="s">
        <v>61</v>
      </c>
      <c r="R281" s="64" t="s">
        <v>773</v>
      </c>
    </row>
    <row r="282" spans="1:18" s="18" customFormat="1" ht="114.75" hidden="1" x14ac:dyDescent="0.2">
      <c r="A282" s="66" t="s">
        <v>120</v>
      </c>
      <c r="B282" s="24" t="s">
        <v>1540</v>
      </c>
      <c r="C282" s="24" t="s">
        <v>813</v>
      </c>
      <c r="D282" s="66" t="s">
        <v>1563</v>
      </c>
      <c r="E282" s="66" t="s">
        <v>33</v>
      </c>
      <c r="F282" s="64" t="s">
        <v>31</v>
      </c>
      <c r="G282" s="85"/>
      <c r="H282" s="85"/>
      <c r="I282" s="85"/>
      <c r="J282" s="85"/>
      <c r="K282" s="93">
        <v>1.62</v>
      </c>
      <c r="L282" s="93">
        <v>1.62</v>
      </c>
      <c r="M282" s="93">
        <v>1.62</v>
      </c>
      <c r="N282" s="93">
        <v>1.62</v>
      </c>
      <c r="O282" s="93">
        <v>1.62</v>
      </c>
      <c r="P282" s="93">
        <v>1.62</v>
      </c>
      <c r="Q282" s="84" t="s">
        <v>61</v>
      </c>
      <c r="R282" s="64" t="s">
        <v>773</v>
      </c>
    </row>
    <row r="283" spans="1:18" s="18" customFormat="1" ht="153" hidden="1" x14ac:dyDescent="0.2">
      <c r="A283" s="66" t="s">
        <v>121</v>
      </c>
      <c r="B283" s="24" t="s">
        <v>1541</v>
      </c>
      <c r="C283" s="24" t="s">
        <v>813</v>
      </c>
      <c r="D283" s="66" t="s">
        <v>1559</v>
      </c>
      <c r="E283" s="66" t="s">
        <v>33</v>
      </c>
      <c r="F283" s="64" t="s">
        <v>31</v>
      </c>
      <c r="G283" s="85"/>
      <c r="H283" s="85"/>
      <c r="I283" s="85"/>
      <c r="J283" s="85"/>
      <c r="K283" s="93">
        <v>1.56</v>
      </c>
      <c r="L283" s="93">
        <v>1.56</v>
      </c>
      <c r="M283" s="93">
        <v>1.56</v>
      </c>
      <c r="N283" s="93">
        <v>1.56</v>
      </c>
      <c r="O283" s="93">
        <v>1.56</v>
      </c>
      <c r="P283" s="93">
        <v>1.56</v>
      </c>
      <c r="Q283" s="84" t="s">
        <v>61</v>
      </c>
      <c r="R283" s="64" t="s">
        <v>773</v>
      </c>
    </row>
    <row r="284" spans="1:18" s="18" customFormat="1" ht="51" hidden="1" x14ac:dyDescent="0.2">
      <c r="A284" s="66" t="s">
        <v>557</v>
      </c>
      <c r="B284" s="24" t="s">
        <v>801</v>
      </c>
      <c r="C284" s="55" t="s">
        <v>122</v>
      </c>
      <c r="D284" s="66" t="s">
        <v>1549</v>
      </c>
      <c r="E284" s="66" t="s">
        <v>33</v>
      </c>
      <c r="F284" s="64" t="s">
        <v>31</v>
      </c>
      <c r="G284" s="85"/>
      <c r="H284" s="85"/>
      <c r="I284" s="85"/>
      <c r="J284" s="85"/>
      <c r="K284" s="85">
        <v>1.2</v>
      </c>
      <c r="L284" s="85">
        <v>1.2</v>
      </c>
      <c r="M284" s="85">
        <v>1.2</v>
      </c>
      <c r="N284" s="85">
        <v>1.2</v>
      </c>
      <c r="O284" s="85">
        <v>1.2</v>
      </c>
      <c r="P284" s="85">
        <v>1.2</v>
      </c>
      <c r="Q284" s="66" t="s">
        <v>126</v>
      </c>
      <c r="R284" s="64" t="s">
        <v>773</v>
      </c>
    </row>
    <row r="285" spans="1:18" s="18" customFormat="1" ht="89.25" hidden="1" x14ac:dyDescent="0.2">
      <c r="A285" s="66" t="s">
        <v>558</v>
      </c>
      <c r="B285" s="24" t="s">
        <v>802</v>
      </c>
      <c r="C285" s="24" t="s">
        <v>809</v>
      </c>
      <c r="D285" s="66" t="s">
        <v>1550</v>
      </c>
      <c r="E285" s="66" t="s">
        <v>33</v>
      </c>
      <c r="F285" s="64" t="s">
        <v>31</v>
      </c>
      <c r="G285" s="85"/>
      <c r="H285" s="85"/>
      <c r="I285" s="85"/>
      <c r="J285" s="85"/>
      <c r="K285" s="85">
        <v>0.59099999999999997</v>
      </c>
      <c r="L285" s="85">
        <v>0.59099999999999997</v>
      </c>
      <c r="M285" s="85">
        <v>0.59099999999999997</v>
      </c>
      <c r="N285" s="85">
        <v>0.59099999999999997</v>
      </c>
      <c r="O285" s="85">
        <v>0.59099999999999997</v>
      </c>
      <c r="P285" s="85">
        <v>0.59099999999999997</v>
      </c>
      <c r="Q285" s="84" t="s">
        <v>61</v>
      </c>
      <c r="R285" s="64" t="s">
        <v>773</v>
      </c>
    </row>
    <row r="286" spans="1:18" s="18" customFormat="1" ht="63.75" hidden="1" x14ac:dyDescent="0.2">
      <c r="A286" s="66" t="s">
        <v>559</v>
      </c>
      <c r="B286" s="24" t="s">
        <v>803</v>
      </c>
      <c r="C286" s="24" t="s">
        <v>809</v>
      </c>
      <c r="D286" s="66" t="s">
        <v>1551</v>
      </c>
      <c r="E286" s="66" t="s">
        <v>33</v>
      </c>
      <c r="F286" s="64" t="s">
        <v>31</v>
      </c>
      <c r="G286" s="85"/>
      <c r="H286" s="85"/>
      <c r="I286" s="85"/>
      <c r="J286" s="85"/>
      <c r="K286" s="85">
        <v>1.286</v>
      </c>
      <c r="L286" s="85">
        <v>1.286</v>
      </c>
      <c r="M286" s="85">
        <v>1.286</v>
      </c>
      <c r="N286" s="85">
        <v>1.286</v>
      </c>
      <c r="O286" s="85">
        <v>1.286</v>
      </c>
      <c r="P286" s="85">
        <v>1.286</v>
      </c>
      <c r="Q286" s="84" t="s">
        <v>61</v>
      </c>
      <c r="R286" s="64" t="s">
        <v>773</v>
      </c>
    </row>
    <row r="287" spans="1:18" s="18" customFormat="1" ht="12.75" hidden="1" x14ac:dyDescent="0.2">
      <c r="A287" s="66" t="s">
        <v>560</v>
      </c>
      <c r="B287" s="24" t="s">
        <v>538</v>
      </c>
      <c r="C287" s="24" t="s">
        <v>550</v>
      </c>
      <c r="D287" s="66" t="s">
        <v>530</v>
      </c>
      <c r="E287" s="66" t="s">
        <v>33</v>
      </c>
      <c r="F287" s="64" t="s">
        <v>28</v>
      </c>
      <c r="G287" s="85">
        <v>0.5</v>
      </c>
      <c r="H287" s="85">
        <v>0.5</v>
      </c>
      <c r="I287" s="85">
        <v>0.5</v>
      </c>
      <c r="J287" s="85">
        <v>0.5</v>
      </c>
      <c r="K287" s="85">
        <v>0.5</v>
      </c>
      <c r="L287" s="85">
        <v>0.5</v>
      </c>
      <c r="M287" s="85">
        <v>0.5</v>
      </c>
      <c r="N287" s="85">
        <v>0.5</v>
      </c>
      <c r="O287" s="85">
        <v>0.5</v>
      </c>
      <c r="P287" s="85">
        <v>0.5</v>
      </c>
      <c r="Q287" s="66" t="s">
        <v>468</v>
      </c>
      <c r="R287" s="66" t="s">
        <v>468</v>
      </c>
    </row>
    <row r="288" spans="1:18" s="18" customFormat="1" ht="127.5" hidden="1" x14ac:dyDescent="0.2">
      <c r="A288" s="66" t="s">
        <v>561</v>
      </c>
      <c r="B288" s="24" t="s">
        <v>539</v>
      </c>
      <c r="C288" s="24" t="s">
        <v>550</v>
      </c>
      <c r="D288" s="66" t="s">
        <v>551</v>
      </c>
      <c r="E288" s="66" t="s">
        <v>33</v>
      </c>
      <c r="F288" s="64" t="s">
        <v>28</v>
      </c>
      <c r="G288" s="85"/>
      <c r="H288" s="85"/>
      <c r="I288" s="85"/>
      <c r="J288" s="85"/>
      <c r="K288" s="85">
        <v>2.5</v>
      </c>
      <c r="L288" s="85">
        <v>2.5</v>
      </c>
      <c r="M288" s="85">
        <v>2.5</v>
      </c>
      <c r="N288" s="85">
        <v>2.5</v>
      </c>
      <c r="O288" s="85">
        <v>2.5</v>
      </c>
      <c r="P288" s="85">
        <v>2.5</v>
      </c>
      <c r="Q288" s="66" t="s">
        <v>468</v>
      </c>
      <c r="R288" s="66" t="s">
        <v>468</v>
      </c>
    </row>
    <row r="289" spans="1:18" s="18" customFormat="1" ht="102" hidden="1" x14ac:dyDescent="0.2">
      <c r="A289" s="66" t="s">
        <v>562</v>
      </c>
      <c r="B289" s="24" t="s">
        <v>539</v>
      </c>
      <c r="C289" s="24" t="s">
        <v>552</v>
      </c>
      <c r="D289" s="66" t="s">
        <v>553</v>
      </c>
      <c r="E289" s="66" t="s">
        <v>33</v>
      </c>
      <c r="F289" s="64" t="s">
        <v>32</v>
      </c>
      <c r="G289" s="85"/>
      <c r="H289" s="85"/>
      <c r="I289" s="85">
        <v>2.5</v>
      </c>
      <c r="J289" s="85">
        <v>2.5</v>
      </c>
      <c r="K289" s="85">
        <v>2.5</v>
      </c>
      <c r="L289" s="85">
        <v>2.5</v>
      </c>
      <c r="M289" s="85">
        <v>2.5</v>
      </c>
      <c r="N289" s="85">
        <v>2.5</v>
      </c>
      <c r="O289" s="85">
        <v>2.5</v>
      </c>
      <c r="P289" s="85">
        <v>2.5</v>
      </c>
      <c r="Q289" s="66" t="s">
        <v>468</v>
      </c>
      <c r="R289" s="66" t="s">
        <v>468</v>
      </c>
    </row>
    <row r="290" spans="1:18" s="21" customFormat="1" ht="12.75" hidden="1" x14ac:dyDescent="0.2">
      <c r="A290" s="101" t="s">
        <v>27</v>
      </c>
      <c r="B290" s="101"/>
      <c r="C290" s="101"/>
      <c r="D290" s="101"/>
      <c r="E290" s="101"/>
      <c r="F290" s="64" t="s">
        <v>28</v>
      </c>
      <c r="G290" s="85">
        <f>G287+G288</f>
        <v>0.5</v>
      </c>
      <c r="H290" s="85">
        <f t="shared" ref="H290:P290" si="12">H287+H288</f>
        <v>0.5</v>
      </c>
      <c r="I290" s="85">
        <f t="shared" si="12"/>
        <v>0.5</v>
      </c>
      <c r="J290" s="85">
        <f t="shared" si="12"/>
        <v>0.5</v>
      </c>
      <c r="K290" s="85">
        <f t="shared" si="12"/>
        <v>3</v>
      </c>
      <c r="L290" s="85">
        <f t="shared" si="12"/>
        <v>3</v>
      </c>
      <c r="M290" s="85">
        <f t="shared" si="12"/>
        <v>3</v>
      </c>
      <c r="N290" s="85">
        <f t="shared" si="12"/>
        <v>3</v>
      </c>
      <c r="O290" s="85">
        <f t="shared" si="12"/>
        <v>3</v>
      </c>
      <c r="P290" s="85">
        <f t="shared" si="12"/>
        <v>3</v>
      </c>
      <c r="Q290" s="20"/>
      <c r="R290" s="20"/>
    </row>
    <row r="291" spans="1:18" s="21" customFormat="1" ht="12.75" hidden="1" x14ac:dyDescent="0.2">
      <c r="A291" s="101"/>
      <c r="B291" s="101"/>
      <c r="C291" s="101"/>
      <c r="D291" s="101"/>
      <c r="E291" s="101"/>
      <c r="F291" s="64" t="s">
        <v>31</v>
      </c>
      <c r="G291" s="85">
        <f t="shared" ref="G291:O291" si="13">G272+G273+G275+G276+G277+G278+G280+G281+G282+G283+G284+G285+G286</f>
        <v>4</v>
      </c>
      <c r="H291" s="85">
        <f t="shared" si="13"/>
        <v>4.49</v>
      </c>
      <c r="I291" s="85">
        <f t="shared" si="13"/>
        <v>5.59</v>
      </c>
      <c r="J291" s="85">
        <f t="shared" si="13"/>
        <v>5.59</v>
      </c>
      <c r="K291" s="85">
        <f t="shared" si="13"/>
        <v>13.716999999999999</v>
      </c>
      <c r="L291" s="85">
        <f t="shared" si="13"/>
        <v>15.717000000000001</v>
      </c>
      <c r="M291" s="85">
        <f t="shared" si="13"/>
        <v>15.717000000000001</v>
      </c>
      <c r="N291" s="85">
        <f t="shared" si="13"/>
        <v>15.717000000000001</v>
      </c>
      <c r="O291" s="85">
        <f t="shared" si="13"/>
        <v>23.607000000000003</v>
      </c>
      <c r="P291" s="85">
        <f>P272+P273+P275+P276+P277+P278+P280+P281+P282+P283+P284+P285+P286</f>
        <v>28.687000000000005</v>
      </c>
      <c r="Q291" s="20"/>
      <c r="R291" s="20"/>
    </row>
    <row r="292" spans="1:18" s="21" customFormat="1" ht="12.75" hidden="1" x14ac:dyDescent="0.2">
      <c r="A292" s="101"/>
      <c r="B292" s="101"/>
      <c r="C292" s="101"/>
      <c r="D292" s="101"/>
      <c r="E292" s="101"/>
      <c r="F292" s="64" t="s">
        <v>32</v>
      </c>
      <c r="G292" s="85">
        <f>G274+G279+G289</f>
        <v>1</v>
      </c>
      <c r="H292" s="85">
        <f t="shared" ref="H292:P292" si="14">H274+H279+H289</f>
        <v>1</v>
      </c>
      <c r="I292" s="85">
        <f t="shared" si="14"/>
        <v>3.5</v>
      </c>
      <c r="J292" s="85">
        <f t="shared" si="14"/>
        <v>3.5</v>
      </c>
      <c r="K292" s="85">
        <f t="shared" si="14"/>
        <v>3.5</v>
      </c>
      <c r="L292" s="85">
        <f t="shared" si="14"/>
        <v>5.5</v>
      </c>
      <c r="M292" s="85">
        <f t="shared" si="14"/>
        <v>5.5</v>
      </c>
      <c r="N292" s="85">
        <f t="shared" si="14"/>
        <v>5.5</v>
      </c>
      <c r="O292" s="85">
        <f t="shared" si="14"/>
        <v>5.5</v>
      </c>
      <c r="P292" s="85">
        <f t="shared" si="14"/>
        <v>5.5</v>
      </c>
      <c r="Q292" s="20"/>
      <c r="R292" s="20"/>
    </row>
    <row r="293" spans="1:18" s="21" customFormat="1" ht="12.75" hidden="1" x14ac:dyDescent="0.2">
      <c r="A293" s="101"/>
      <c r="B293" s="101"/>
      <c r="C293" s="101"/>
      <c r="D293" s="101"/>
      <c r="E293" s="101"/>
      <c r="F293" s="64" t="s">
        <v>23</v>
      </c>
      <c r="G293" s="85">
        <f t="shared" ref="G293:P293" si="15">SUM(G272:G289)</f>
        <v>5.5</v>
      </c>
      <c r="H293" s="85">
        <f t="shared" si="15"/>
        <v>5.99</v>
      </c>
      <c r="I293" s="85">
        <f t="shared" si="15"/>
        <v>9.59</v>
      </c>
      <c r="J293" s="85">
        <f t="shared" si="15"/>
        <v>9.59</v>
      </c>
      <c r="K293" s="85">
        <f t="shared" si="15"/>
        <v>20.216999999999999</v>
      </c>
      <c r="L293" s="85">
        <f t="shared" si="15"/>
        <v>24.217000000000006</v>
      </c>
      <c r="M293" s="85">
        <f t="shared" si="15"/>
        <v>24.217000000000006</v>
      </c>
      <c r="N293" s="85">
        <f t="shared" si="15"/>
        <v>24.217000000000006</v>
      </c>
      <c r="O293" s="85">
        <f t="shared" si="15"/>
        <v>32.106999999999999</v>
      </c>
      <c r="P293" s="85">
        <f t="shared" si="15"/>
        <v>37.187000000000005</v>
      </c>
      <c r="Q293" s="20"/>
      <c r="R293" s="20"/>
    </row>
    <row r="294" spans="1:18" s="21" customFormat="1" ht="12.75" hidden="1" x14ac:dyDescent="0.2">
      <c r="A294" s="101"/>
      <c r="B294" s="101"/>
      <c r="C294" s="101"/>
      <c r="D294" s="101"/>
      <c r="E294" s="101"/>
      <c r="F294" s="64" t="s">
        <v>24</v>
      </c>
      <c r="G294" s="85">
        <v>0</v>
      </c>
      <c r="H294" s="85">
        <v>0</v>
      </c>
      <c r="I294" s="85">
        <v>0</v>
      </c>
      <c r="J294" s="85">
        <v>0</v>
      </c>
      <c r="K294" s="85">
        <v>0</v>
      </c>
      <c r="L294" s="85">
        <v>0</v>
      </c>
      <c r="M294" s="85">
        <v>0</v>
      </c>
      <c r="N294" s="85">
        <v>0</v>
      </c>
      <c r="O294" s="85">
        <v>0</v>
      </c>
      <c r="P294" s="85">
        <v>0</v>
      </c>
      <c r="Q294" s="20"/>
      <c r="R294" s="20"/>
    </row>
    <row r="295" spans="1:18" s="48" customFormat="1" ht="45.75" hidden="1" customHeight="1" x14ac:dyDescent="0.2">
      <c r="A295" s="56">
        <v>5</v>
      </c>
      <c r="B295" s="102" t="s">
        <v>1126</v>
      </c>
      <c r="C295" s="102"/>
      <c r="D295" s="102"/>
      <c r="E295" s="102"/>
      <c r="F295" s="102"/>
      <c r="G295" s="102"/>
      <c r="H295" s="102"/>
      <c r="I295" s="102"/>
      <c r="J295" s="102"/>
      <c r="K295" s="102"/>
      <c r="L295" s="102"/>
      <c r="M295" s="102"/>
      <c r="N295" s="102"/>
      <c r="O295" s="102"/>
      <c r="P295" s="102"/>
      <c r="Q295" s="96"/>
      <c r="R295" s="53"/>
    </row>
    <row r="296" spans="1:18" s="21" customFormat="1" ht="12.75" hidden="1" x14ac:dyDescent="0.2">
      <c r="A296" s="66" t="s">
        <v>107</v>
      </c>
      <c r="B296" s="24" t="s">
        <v>1564</v>
      </c>
      <c r="C296" s="24" t="s">
        <v>523</v>
      </c>
      <c r="D296" s="66" t="s">
        <v>819</v>
      </c>
      <c r="E296" s="66" t="s">
        <v>33</v>
      </c>
      <c r="F296" s="64" t="s">
        <v>28</v>
      </c>
      <c r="G296" s="89"/>
      <c r="H296" s="85"/>
      <c r="I296" s="85"/>
      <c r="J296" s="85"/>
      <c r="K296" s="85"/>
      <c r="L296" s="85"/>
      <c r="M296" s="85"/>
      <c r="N296" s="85"/>
      <c r="O296" s="85"/>
      <c r="P296" s="85">
        <v>1.49</v>
      </c>
      <c r="Q296" s="66" t="s">
        <v>468</v>
      </c>
      <c r="R296" s="64" t="s">
        <v>773</v>
      </c>
    </row>
    <row r="297" spans="1:18" s="21" customFormat="1" ht="12.75" hidden="1" x14ac:dyDescent="0.2">
      <c r="A297" s="66" t="s">
        <v>108</v>
      </c>
      <c r="B297" s="24" t="s">
        <v>451</v>
      </c>
      <c r="C297" s="24" t="s">
        <v>526</v>
      </c>
      <c r="D297" s="66" t="s">
        <v>527</v>
      </c>
      <c r="E297" s="66" t="s">
        <v>33</v>
      </c>
      <c r="F297" s="64" t="s">
        <v>28</v>
      </c>
      <c r="G297" s="85"/>
      <c r="H297" s="85"/>
      <c r="I297" s="85">
        <v>1.79</v>
      </c>
      <c r="J297" s="85">
        <v>1.79</v>
      </c>
      <c r="K297" s="85">
        <v>1.79</v>
      </c>
      <c r="L297" s="85">
        <v>1.79</v>
      </c>
      <c r="M297" s="85">
        <v>1.79</v>
      </c>
      <c r="N297" s="85">
        <v>1.79</v>
      </c>
      <c r="O297" s="85">
        <v>1.79</v>
      </c>
      <c r="P297" s="85">
        <v>1.79</v>
      </c>
      <c r="Q297" s="66" t="s">
        <v>468</v>
      </c>
      <c r="R297" s="66" t="s">
        <v>468</v>
      </c>
    </row>
    <row r="298" spans="1:18" s="21" customFormat="1" ht="12.75" hidden="1" x14ac:dyDescent="0.2">
      <c r="A298" s="66" t="s">
        <v>127</v>
      </c>
      <c r="B298" s="24" t="s">
        <v>451</v>
      </c>
      <c r="C298" s="24" t="s">
        <v>1712</v>
      </c>
      <c r="D298" s="66" t="s">
        <v>528</v>
      </c>
      <c r="E298" s="66" t="s">
        <v>33</v>
      </c>
      <c r="F298" s="64" t="s">
        <v>31</v>
      </c>
      <c r="G298" s="85"/>
      <c r="H298" s="85"/>
      <c r="I298" s="85">
        <v>1.24</v>
      </c>
      <c r="J298" s="85">
        <v>1.24</v>
      </c>
      <c r="K298" s="85">
        <v>1.24</v>
      </c>
      <c r="L298" s="85">
        <v>1.24</v>
      </c>
      <c r="M298" s="85">
        <v>1.24</v>
      </c>
      <c r="N298" s="85">
        <v>1.24</v>
      </c>
      <c r="O298" s="85">
        <v>1.24</v>
      </c>
      <c r="P298" s="85">
        <v>1.24</v>
      </c>
      <c r="Q298" s="66" t="s">
        <v>468</v>
      </c>
      <c r="R298" s="66" t="s">
        <v>468</v>
      </c>
    </row>
    <row r="299" spans="1:18" s="21" customFormat="1" ht="12.75" hidden="1" x14ac:dyDescent="0.2">
      <c r="A299" s="66" t="s">
        <v>128</v>
      </c>
      <c r="B299" s="24" t="s">
        <v>451</v>
      </c>
      <c r="C299" s="24" t="s">
        <v>523</v>
      </c>
      <c r="D299" s="66" t="s">
        <v>494</v>
      </c>
      <c r="E299" s="66" t="s">
        <v>33</v>
      </c>
      <c r="F299" s="64" t="s">
        <v>28</v>
      </c>
      <c r="G299" s="85"/>
      <c r="H299" s="85"/>
      <c r="I299" s="85"/>
      <c r="J299" s="85"/>
      <c r="K299" s="85"/>
      <c r="L299" s="85">
        <v>2.74</v>
      </c>
      <c r="M299" s="85">
        <v>2.74</v>
      </c>
      <c r="N299" s="85">
        <v>2.74</v>
      </c>
      <c r="O299" s="85">
        <v>2.74</v>
      </c>
      <c r="P299" s="85">
        <v>2.74</v>
      </c>
      <c r="Q299" s="66" t="s">
        <v>468</v>
      </c>
      <c r="R299" s="66" t="s">
        <v>468</v>
      </c>
    </row>
    <row r="300" spans="1:18" s="21" customFormat="1" ht="15" hidden="1" customHeight="1" x14ac:dyDescent="0.2">
      <c r="A300" s="66" t="s">
        <v>129</v>
      </c>
      <c r="B300" s="24" t="s">
        <v>451</v>
      </c>
      <c r="C300" s="24" t="s">
        <v>524</v>
      </c>
      <c r="D300" s="66" t="s">
        <v>494</v>
      </c>
      <c r="E300" s="66" t="s">
        <v>33</v>
      </c>
      <c r="F300" s="64" t="s">
        <v>28</v>
      </c>
      <c r="G300" s="85"/>
      <c r="H300" s="85"/>
      <c r="I300" s="85"/>
      <c r="J300" s="85"/>
      <c r="K300" s="85"/>
      <c r="L300" s="85">
        <v>1.64</v>
      </c>
      <c r="M300" s="85">
        <v>1.64</v>
      </c>
      <c r="N300" s="85">
        <v>1.64</v>
      </c>
      <c r="O300" s="85">
        <v>1.64</v>
      </c>
      <c r="P300" s="85">
        <v>1.64</v>
      </c>
      <c r="Q300" s="66" t="s">
        <v>468</v>
      </c>
      <c r="R300" s="66" t="s">
        <v>468</v>
      </c>
    </row>
    <row r="301" spans="1:18" s="21" customFormat="1" ht="12.75" hidden="1" x14ac:dyDescent="0.2">
      <c r="A301" s="66" t="s">
        <v>130</v>
      </c>
      <c r="B301" s="24" t="s">
        <v>451</v>
      </c>
      <c r="C301" s="24" t="s">
        <v>522</v>
      </c>
      <c r="D301" s="66" t="s">
        <v>494</v>
      </c>
      <c r="E301" s="66" t="s">
        <v>33</v>
      </c>
      <c r="F301" s="64" t="s">
        <v>28</v>
      </c>
      <c r="G301" s="85"/>
      <c r="H301" s="85"/>
      <c r="I301" s="85"/>
      <c r="J301" s="85"/>
      <c r="K301" s="85"/>
      <c r="L301" s="85">
        <v>1.69</v>
      </c>
      <c r="M301" s="85">
        <v>1.69</v>
      </c>
      <c r="N301" s="85">
        <v>1.69</v>
      </c>
      <c r="O301" s="85">
        <v>1.69</v>
      </c>
      <c r="P301" s="85">
        <v>1.69</v>
      </c>
      <c r="Q301" s="66" t="s">
        <v>468</v>
      </c>
      <c r="R301" s="66" t="s">
        <v>468</v>
      </c>
    </row>
    <row r="302" spans="1:18" s="21" customFormat="1" ht="63.75" hidden="1" x14ac:dyDescent="0.2">
      <c r="A302" s="66" t="s">
        <v>131</v>
      </c>
      <c r="B302" s="24" t="s">
        <v>2285</v>
      </c>
      <c r="C302" s="24" t="s">
        <v>522</v>
      </c>
      <c r="D302" s="66" t="s">
        <v>1547</v>
      </c>
      <c r="E302" s="66" t="s">
        <v>33</v>
      </c>
      <c r="F302" s="64" t="s">
        <v>31</v>
      </c>
      <c r="G302" s="85"/>
      <c r="H302" s="85"/>
      <c r="I302" s="85"/>
      <c r="J302" s="85"/>
      <c r="K302" s="85"/>
      <c r="L302" s="85"/>
      <c r="M302" s="85"/>
      <c r="N302" s="85"/>
      <c r="O302" s="85"/>
      <c r="P302" s="85">
        <v>0.43</v>
      </c>
      <c r="Q302" s="66" t="s">
        <v>468</v>
      </c>
      <c r="R302" s="66" t="s">
        <v>468</v>
      </c>
    </row>
    <row r="303" spans="1:18" s="21" customFormat="1" ht="114.75" hidden="1" x14ac:dyDescent="0.2">
      <c r="A303" s="66" t="s">
        <v>132</v>
      </c>
      <c r="B303" s="24" t="s">
        <v>1760</v>
      </c>
      <c r="C303" s="24" t="s">
        <v>525</v>
      </c>
      <c r="D303" s="66" t="s">
        <v>1761</v>
      </c>
      <c r="E303" s="66" t="s">
        <v>33</v>
      </c>
      <c r="F303" s="64" t="s">
        <v>28</v>
      </c>
      <c r="G303" s="85"/>
      <c r="H303" s="85"/>
      <c r="I303" s="85"/>
      <c r="J303" s="85"/>
      <c r="K303" s="85"/>
      <c r="L303" s="85"/>
      <c r="M303" s="85"/>
      <c r="N303" s="85"/>
      <c r="O303" s="85"/>
      <c r="P303" s="85">
        <v>0.24</v>
      </c>
      <c r="Q303" s="66" t="s">
        <v>468</v>
      </c>
      <c r="R303" s="66" t="s">
        <v>468</v>
      </c>
    </row>
    <row r="304" spans="1:18" s="21" customFormat="1" ht="12.75" hidden="1" x14ac:dyDescent="0.2">
      <c r="A304" s="66" t="s">
        <v>133</v>
      </c>
      <c r="B304" s="24" t="s">
        <v>451</v>
      </c>
      <c r="C304" s="24" t="s">
        <v>525</v>
      </c>
      <c r="D304" s="66" t="s">
        <v>1902</v>
      </c>
      <c r="E304" s="66" t="s">
        <v>33</v>
      </c>
      <c r="F304" s="64" t="s">
        <v>28</v>
      </c>
      <c r="G304" s="85"/>
      <c r="H304" s="85"/>
      <c r="I304" s="85"/>
      <c r="J304" s="85"/>
      <c r="K304" s="85"/>
      <c r="L304" s="85">
        <v>1.49</v>
      </c>
      <c r="M304" s="85">
        <v>1.49</v>
      </c>
      <c r="N304" s="85">
        <v>1.49</v>
      </c>
      <c r="O304" s="85">
        <v>1.49</v>
      </c>
      <c r="P304" s="85">
        <v>1.49</v>
      </c>
      <c r="Q304" s="66" t="s">
        <v>468</v>
      </c>
      <c r="R304" s="66" t="s">
        <v>468</v>
      </c>
    </row>
    <row r="305" spans="1:18" s="21" customFormat="1" ht="25.5" hidden="1" x14ac:dyDescent="0.2">
      <c r="A305" s="66" t="s">
        <v>134</v>
      </c>
      <c r="B305" s="24" t="s">
        <v>1903</v>
      </c>
      <c r="C305" s="24" t="s">
        <v>929</v>
      </c>
      <c r="D305" s="66" t="s">
        <v>931</v>
      </c>
      <c r="E305" s="66" t="s">
        <v>33</v>
      </c>
      <c r="F305" s="64" t="s">
        <v>31</v>
      </c>
      <c r="G305" s="85">
        <v>0.2</v>
      </c>
      <c r="H305" s="85">
        <v>0.2</v>
      </c>
      <c r="I305" s="85">
        <v>0.2</v>
      </c>
      <c r="J305" s="85">
        <v>0.2</v>
      </c>
      <c r="K305" s="85">
        <v>0.2</v>
      </c>
      <c r="L305" s="85">
        <v>0.2</v>
      </c>
      <c r="M305" s="85">
        <v>0.2</v>
      </c>
      <c r="N305" s="85">
        <v>0.2</v>
      </c>
      <c r="O305" s="85">
        <v>0.2</v>
      </c>
      <c r="P305" s="85">
        <v>0.2</v>
      </c>
      <c r="Q305" s="64" t="s">
        <v>837</v>
      </c>
      <c r="R305" s="64" t="s">
        <v>837</v>
      </c>
    </row>
    <row r="306" spans="1:18" s="21" customFormat="1" ht="25.5" hidden="1" x14ac:dyDescent="0.2">
      <c r="A306" s="66" t="s">
        <v>135</v>
      </c>
      <c r="B306" s="24" t="s">
        <v>1903</v>
      </c>
      <c r="C306" s="24" t="s">
        <v>929</v>
      </c>
      <c r="D306" s="66" t="s">
        <v>933</v>
      </c>
      <c r="E306" s="66" t="s">
        <v>33</v>
      </c>
      <c r="F306" s="64" t="s">
        <v>31</v>
      </c>
      <c r="G306" s="85"/>
      <c r="H306" s="85"/>
      <c r="I306" s="85">
        <v>0.2</v>
      </c>
      <c r="J306" s="85">
        <v>0.2</v>
      </c>
      <c r="K306" s="85">
        <v>0.2</v>
      </c>
      <c r="L306" s="85">
        <v>0.2</v>
      </c>
      <c r="M306" s="85">
        <v>0.2</v>
      </c>
      <c r="N306" s="85">
        <v>0.2</v>
      </c>
      <c r="O306" s="85">
        <v>0.2</v>
      </c>
      <c r="P306" s="85">
        <v>0.2</v>
      </c>
      <c r="Q306" s="64" t="s">
        <v>837</v>
      </c>
      <c r="R306" s="64" t="s">
        <v>837</v>
      </c>
    </row>
    <row r="307" spans="1:18" s="21" customFormat="1" ht="25.5" hidden="1" x14ac:dyDescent="0.2">
      <c r="A307" s="66" t="s">
        <v>136</v>
      </c>
      <c r="B307" s="24" t="s">
        <v>1903</v>
      </c>
      <c r="C307" s="24" t="s">
        <v>929</v>
      </c>
      <c r="D307" s="66" t="s">
        <v>930</v>
      </c>
      <c r="E307" s="66" t="s">
        <v>33</v>
      </c>
      <c r="F307" s="64" t="s">
        <v>31</v>
      </c>
      <c r="G307" s="85"/>
      <c r="H307" s="85"/>
      <c r="I307" s="85"/>
      <c r="J307" s="85"/>
      <c r="K307" s="85">
        <v>0.3</v>
      </c>
      <c r="L307" s="85">
        <v>0.3</v>
      </c>
      <c r="M307" s="85">
        <v>0.3</v>
      </c>
      <c r="N307" s="85">
        <v>0.3</v>
      </c>
      <c r="O307" s="85">
        <v>0.3</v>
      </c>
      <c r="P307" s="85">
        <v>0.3</v>
      </c>
      <c r="Q307" s="64" t="s">
        <v>837</v>
      </c>
      <c r="R307" s="64" t="s">
        <v>837</v>
      </c>
    </row>
    <row r="308" spans="1:18" s="21" customFormat="1" ht="25.5" hidden="1" x14ac:dyDescent="0.2">
      <c r="A308" s="66" t="s">
        <v>137</v>
      </c>
      <c r="B308" s="24" t="s">
        <v>1903</v>
      </c>
      <c r="C308" s="24" t="s">
        <v>929</v>
      </c>
      <c r="D308" s="66" t="s">
        <v>932</v>
      </c>
      <c r="E308" s="66" t="s">
        <v>33</v>
      </c>
      <c r="F308" s="64" t="s">
        <v>31</v>
      </c>
      <c r="G308" s="85"/>
      <c r="H308" s="85"/>
      <c r="I308" s="85"/>
      <c r="J308" s="85"/>
      <c r="K308" s="85"/>
      <c r="L308" s="85"/>
      <c r="M308" s="85"/>
      <c r="N308" s="85">
        <v>0.3</v>
      </c>
      <c r="O308" s="85">
        <v>0.3</v>
      </c>
      <c r="P308" s="85">
        <v>0.3</v>
      </c>
      <c r="Q308" s="64" t="s">
        <v>837</v>
      </c>
      <c r="R308" s="64" t="s">
        <v>837</v>
      </c>
    </row>
    <row r="309" spans="1:18" s="21" customFormat="1" ht="12.75" hidden="1" x14ac:dyDescent="0.2">
      <c r="A309" s="66" t="s">
        <v>138</v>
      </c>
      <c r="B309" s="24" t="s">
        <v>671</v>
      </c>
      <c r="C309" s="24" t="s">
        <v>842</v>
      </c>
      <c r="D309" s="66" t="s">
        <v>2137</v>
      </c>
      <c r="E309" s="66" t="s">
        <v>33</v>
      </c>
      <c r="F309" s="64" t="s">
        <v>31</v>
      </c>
      <c r="G309" s="85">
        <v>0.13</v>
      </c>
      <c r="H309" s="85">
        <v>0.13</v>
      </c>
      <c r="I309" s="85">
        <v>0.13</v>
      </c>
      <c r="J309" s="85">
        <v>0.13</v>
      </c>
      <c r="K309" s="85">
        <v>0.13</v>
      </c>
      <c r="L309" s="85">
        <v>0.13</v>
      </c>
      <c r="M309" s="85">
        <v>0.13</v>
      </c>
      <c r="N309" s="85">
        <v>0.13</v>
      </c>
      <c r="O309" s="85">
        <v>0.13</v>
      </c>
      <c r="P309" s="85">
        <v>0.13</v>
      </c>
      <c r="Q309" s="64" t="s">
        <v>648</v>
      </c>
      <c r="R309" s="64" t="s">
        <v>648</v>
      </c>
    </row>
    <row r="310" spans="1:18" s="21" customFormat="1" ht="12.75" hidden="1" x14ac:dyDescent="0.2">
      <c r="A310" s="66" t="s">
        <v>814</v>
      </c>
      <c r="B310" s="24" t="s">
        <v>2135</v>
      </c>
      <c r="C310" s="24" t="s">
        <v>842</v>
      </c>
      <c r="D310" s="66" t="s">
        <v>2138</v>
      </c>
      <c r="E310" s="66" t="s">
        <v>33</v>
      </c>
      <c r="F310" s="64" t="s">
        <v>31</v>
      </c>
      <c r="G310" s="85">
        <v>0.56999999999999995</v>
      </c>
      <c r="H310" s="85">
        <v>0.56999999999999995</v>
      </c>
      <c r="I310" s="85">
        <v>0.56999999999999995</v>
      </c>
      <c r="J310" s="85">
        <v>0.56999999999999995</v>
      </c>
      <c r="K310" s="85">
        <v>0.56999999999999995</v>
      </c>
      <c r="L310" s="85">
        <v>0.56999999999999995</v>
      </c>
      <c r="M310" s="85">
        <v>0.56999999999999995</v>
      </c>
      <c r="N310" s="85">
        <v>0.56999999999999995</v>
      </c>
      <c r="O310" s="85">
        <v>0.56999999999999995</v>
      </c>
      <c r="P310" s="85">
        <v>0.56999999999999995</v>
      </c>
      <c r="Q310" s="64" t="s">
        <v>648</v>
      </c>
      <c r="R310" s="64" t="s">
        <v>648</v>
      </c>
    </row>
    <row r="311" spans="1:18" s="21" customFormat="1" ht="25.5" hidden="1" x14ac:dyDescent="0.2">
      <c r="A311" s="66" t="s">
        <v>815</v>
      </c>
      <c r="B311" s="24" t="s">
        <v>2136</v>
      </c>
      <c r="C311" s="24" t="s">
        <v>842</v>
      </c>
      <c r="D311" s="66" t="s">
        <v>2139</v>
      </c>
      <c r="E311" s="66" t="s">
        <v>33</v>
      </c>
      <c r="F311" s="64" t="s">
        <v>31</v>
      </c>
      <c r="G311" s="85"/>
      <c r="H311" s="85">
        <v>0.4</v>
      </c>
      <c r="I311" s="85">
        <v>0.4</v>
      </c>
      <c r="J311" s="85">
        <v>0.4</v>
      </c>
      <c r="K311" s="85">
        <v>0.4</v>
      </c>
      <c r="L311" s="85">
        <v>0.4</v>
      </c>
      <c r="M311" s="85">
        <v>0.4</v>
      </c>
      <c r="N311" s="85">
        <v>0.4</v>
      </c>
      <c r="O311" s="85">
        <v>0.4</v>
      </c>
      <c r="P311" s="85">
        <v>0.4</v>
      </c>
      <c r="Q311" s="64" t="s">
        <v>648</v>
      </c>
      <c r="R311" s="64" t="s">
        <v>648</v>
      </c>
    </row>
    <row r="312" spans="1:18" s="21" customFormat="1" ht="25.5" hidden="1" x14ac:dyDescent="0.2">
      <c r="A312" s="66" t="s">
        <v>816</v>
      </c>
      <c r="B312" s="24" t="s">
        <v>2136</v>
      </c>
      <c r="C312" s="24" t="s">
        <v>842</v>
      </c>
      <c r="D312" s="66" t="s">
        <v>2140</v>
      </c>
      <c r="E312" s="66" t="s">
        <v>33</v>
      </c>
      <c r="F312" s="64" t="s">
        <v>31</v>
      </c>
      <c r="G312" s="85"/>
      <c r="H312" s="85">
        <v>0.4</v>
      </c>
      <c r="I312" s="85">
        <v>0.4</v>
      </c>
      <c r="J312" s="85">
        <v>0.4</v>
      </c>
      <c r="K312" s="85">
        <v>0.4</v>
      </c>
      <c r="L312" s="85">
        <v>0.4</v>
      </c>
      <c r="M312" s="85">
        <v>0.4</v>
      </c>
      <c r="N312" s="85">
        <v>0.4</v>
      </c>
      <c r="O312" s="85">
        <v>0.4</v>
      </c>
      <c r="P312" s="85">
        <v>0.4</v>
      </c>
      <c r="Q312" s="64" t="s">
        <v>648</v>
      </c>
      <c r="R312" s="64" t="s">
        <v>648</v>
      </c>
    </row>
    <row r="313" spans="1:18" s="21" customFormat="1" ht="12.75" hidden="1" x14ac:dyDescent="0.2">
      <c r="A313" s="66" t="s">
        <v>1036</v>
      </c>
      <c r="B313" s="24" t="s">
        <v>2083</v>
      </c>
      <c r="C313" s="24" t="s">
        <v>842</v>
      </c>
      <c r="D313" s="66" t="s">
        <v>2141</v>
      </c>
      <c r="E313" s="66" t="s">
        <v>33</v>
      </c>
      <c r="F313" s="64" t="s">
        <v>31</v>
      </c>
      <c r="G313" s="85"/>
      <c r="H313" s="85"/>
      <c r="I313" s="85"/>
      <c r="J313" s="85"/>
      <c r="K313" s="85"/>
      <c r="L313" s="85"/>
      <c r="M313" s="85"/>
      <c r="N313" s="85"/>
      <c r="O313" s="85">
        <v>0.13</v>
      </c>
      <c r="P313" s="85">
        <v>0.13</v>
      </c>
      <c r="Q313" s="64" t="s">
        <v>648</v>
      </c>
      <c r="R313" s="64" t="s">
        <v>648</v>
      </c>
    </row>
    <row r="314" spans="1:18" s="21" customFormat="1" ht="12.75" hidden="1" x14ac:dyDescent="0.2">
      <c r="A314" s="66" t="s">
        <v>1037</v>
      </c>
      <c r="B314" s="24" t="s">
        <v>2083</v>
      </c>
      <c r="C314" s="24" t="s">
        <v>842</v>
      </c>
      <c r="D314" s="66" t="s">
        <v>2142</v>
      </c>
      <c r="E314" s="66" t="s">
        <v>33</v>
      </c>
      <c r="F314" s="64" t="s">
        <v>31</v>
      </c>
      <c r="G314" s="85"/>
      <c r="H314" s="85"/>
      <c r="I314" s="85"/>
      <c r="J314" s="85"/>
      <c r="K314" s="85"/>
      <c r="L314" s="85"/>
      <c r="M314" s="85"/>
      <c r="N314" s="85"/>
      <c r="O314" s="85">
        <v>0.17</v>
      </c>
      <c r="P314" s="85">
        <v>0.17</v>
      </c>
      <c r="Q314" s="64" t="s">
        <v>648</v>
      </c>
      <c r="R314" s="64" t="s">
        <v>648</v>
      </c>
    </row>
    <row r="315" spans="1:18" s="21" customFormat="1" ht="12.75" hidden="1" x14ac:dyDescent="0.2">
      <c r="A315" s="66" t="s">
        <v>1038</v>
      </c>
      <c r="B315" s="24" t="s">
        <v>2083</v>
      </c>
      <c r="C315" s="24" t="s">
        <v>842</v>
      </c>
      <c r="D315" s="66" t="s">
        <v>840</v>
      </c>
      <c r="E315" s="66" t="s">
        <v>33</v>
      </c>
      <c r="F315" s="64" t="s">
        <v>31</v>
      </c>
      <c r="G315" s="85"/>
      <c r="H315" s="85"/>
      <c r="I315" s="85"/>
      <c r="J315" s="85"/>
      <c r="K315" s="85"/>
      <c r="L315" s="85"/>
      <c r="M315" s="85"/>
      <c r="N315" s="85"/>
      <c r="O315" s="85"/>
      <c r="P315" s="85">
        <v>0.35</v>
      </c>
      <c r="Q315" s="64" t="s">
        <v>648</v>
      </c>
      <c r="R315" s="64" t="s">
        <v>648</v>
      </c>
    </row>
    <row r="316" spans="1:18" s="21" customFormat="1" ht="12.75" hidden="1" x14ac:dyDescent="0.2">
      <c r="A316" s="66" t="s">
        <v>1039</v>
      </c>
      <c r="B316" s="24" t="s">
        <v>2083</v>
      </c>
      <c r="C316" s="24" t="s">
        <v>842</v>
      </c>
      <c r="D316" s="66" t="s">
        <v>841</v>
      </c>
      <c r="E316" s="66" t="s">
        <v>33</v>
      </c>
      <c r="F316" s="64" t="s">
        <v>31</v>
      </c>
      <c r="G316" s="85"/>
      <c r="H316" s="85"/>
      <c r="I316" s="85"/>
      <c r="J316" s="85"/>
      <c r="K316" s="85"/>
      <c r="L316" s="85"/>
      <c r="M316" s="85"/>
      <c r="N316" s="85"/>
      <c r="O316" s="85"/>
      <c r="P316" s="85">
        <v>0.35</v>
      </c>
      <c r="Q316" s="64" t="s">
        <v>648</v>
      </c>
      <c r="R316" s="64" t="s">
        <v>648</v>
      </c>
    </row>
    <row r="317" spans="1:18" s="21" customFormat="1" ht="140.25" hidden="1" x14ac:dyDescent="0.2">
      <c r="A317" s="66" t="s">
        <v>1040</v>
      </c>
      <c r="B317" s="24" t="s">
        <v>2286</v>
      </c>
      <c r="C317" s="24" t="s">
        <v>524</v>
      </c>
      <c r="D317" s="66" t="s">
        <v>2287</v>
      </c>
      <c r="E317" s="66" t="s">
        <v>33</v>
      </c>
      <c r="F317" s="64" t="s">
        <v>31</v>
      </c>
      <c r="G317" s="85"/>
      <c r="H317" s="85"/>
      <c r="I317" s="85"/>
      <c r="J317" s="85"/>
      <c r="K317" s="85"/>
      <c r="L317" s="85"/>
      <c r="M317" s="85">
        <v>0.27</v>
      </c>
      <c r="N317" s="85">
        <v>0.27</v>
      </c>
      <c r="O317" s="85">
        <v>0.27</v>
      </c>
      <c r="P317" s="85">
        <v>0.27</v>
      </c>
      <c r="Q317" s="64" t="s">
        <v>468</v>
      </c>
      <c r="R317" s="95" t="s">
        <v>61</v>
      </c>
    </row>
    <row r="318" spans="1:18" s="21" customFormat="1" ht="89.25" hidden="1" x14ac:dyDescent="0.2">
      <c r="A318" s="66" t="s">
        <v>1041</v>
      </c>
      <c r="B318" s="24" t="s">
        <v>2299</v>
      </c>
      <c r="C318" s="24" t="s">
        <v>523</v>
      </c>
      <c r="D318" s="66" t="s">
        <v>2288</v>
      </c>
      <c r="E318" s="66" t="s">
        <v>33</v>
      </c>
      <c r="F318" s="64" t="s">
        <v>28</v>
      </c>
      <c r="G318" s="85">
        <v>0.51</v>
      </c>
      <c r="H318" s="85">
        <v>0.51</v>
      </c>
      <c r="I318" s="85">
        <v>0.51</v>
      </c>
      <c r="J318" s="85">
        <v>0.51</v>
      </c>
      <c r="K318" s="85">
        <v>0.51</v>
      </c>
      <c r="L318" s="85">
        <v>0.51</v>
      </c>
      <c r="M318" s="85">
        <v>0.51</v>
      </c>
      <c r="N318" s="85">
        <v>0.51</v>
      </c>
      <c r="O318" s="85">
        <v>0.51</v>
      </c>
      <c r="P318" s="85">
        <v>0.51</v>
      </c>
      <c r="Q318" s="64" t="s">
        <v>468</v>
      </c>
      <c r="R318" s="95" t="s">
        <v>61</v>
      </c>
    </row>
    <row r="319" spans="1:18" s="21" customFormat="1" ht="25.5" hidden="1" x14ac:dyDescent="0.2">
      <c r="A319" s="66" t="s">
        <v>1042</v>
      </c>
      <c r="B319" s="24" t="s">
        <v>2300</v>
      </c>
      <c r="C319" s="24" t="s">
        <v>523</v>
      </c>
      <c r="D319" s="66" t="s">
        <v>2287</v>
      </c>
      <c r="E319" s="66" t="s">
        <v>33</v>
      </c>
      <c r="F319" s="64" t="s">
        <v>28</v>
      </c>
      <c r="G319" s="85"/>
      <c r="H319" s="85"/>
      <c r="I319" s="85">
        <v>0.2</v>
      </c>
      <c r="J319" s="85">
        <v>0.2</v>
      </c>
      <c r="K319" s="85">
        <v>0.2</v>
      </c>
      <c r="L319" s="85">
        <v>0.2</v>
      </c>
      <c r="M319" s="85">
        <v>0.2</v>
      </c>
      <c r="N319" s="85">
        <v>0.2</v>
      </c>
      <c r="O319" s="85">
        <v>0.2</v>
      </c>
      <c r="P319" s="85">
        <v>0.2</v>
      </c>
      <c r="Q319" s="64" t="s">
        <v>468</v>
      </c>
      <c r="R319" s="95" t="s">
        <v>61</v>
      </c>
    </row>
    <row r="320" spans="1:18" s="21" customFormat="1" ht="15.75" hidden="1" x14ac:dyDescent="0.2">
      <c r="A320" s="66" t="s">
        <v>2290</v>
      </c>
      <c r="B320" s="24" t="s">
        <v>2298</v>
      </c>
      <c r="C320" s="24" t="s">
        <v>522</v>
      </c>
      <c r="D320" s="66" t="s">
        <v>1761</v>
      </c>
      <c r="E320" s="66" t="s">
        <v>33</v>
      </c>
      <c r="F320" s="64" t="s">
        <v>28</v>
      </c>
      <c r="G320" s="85"/>
      <c r="H320" s="85">
        <v>0.03</v>
      </c>
      <c r="I320" s="85">
        <v>0.03</v>
      </c>
      <c r="J320" s="85">
        <v>0.03</v>
      </c>
      <c r="K320" s="85">
        <v>0.03</v>
      </c>
      <c r="L320" s="85">
        <v>0.03</v>
      </c>
      <c r="M320" s="85">
        <v>0.03</v>
      </c>
      <c r="N320" s="85">
        <v>0.03</v>
      </c>
      <c r="O320" s="85">
        <v>0.03</v>
      </c>
      <c r="P320" s="85">
        <v>0.03</v>
      </c>
      <c r="Q320" s="64" t="s">
        <v>468</v>
      </c>
      <c r="R320" s="95" t="s">
        <v>61</v>
      </c>
    </row>
    <row r="321" spans="1:18" s="21" customFormat="1" ht="280.5" hidden="1" x14ac:dyDescent="0.2">
      <c r="A321" s="66" t="s">
        <v>2291</v>
      </c>
      <c r="B321" s="24" t="s">
        <v>2301</v>
      </c>
      <c r="C321" s="24" t="s">
        <v>525</v>
      </c>
      <c r="D321" s="66" t="s">
        <v>1547</v>
      </c>
      <c r="E321" s="66" t="s">
        <v>33</v>
      </c>
      <c r="F321" s="64" t="s">
        <v>28</v>
      </c>
      <c r="G321" s="85"/>
      <c r="H321" s="85"/>
      <c r="I321" s="85"/>
      <c r="J321" s="85"/>
      <c r="K321" s="85">
        <v>0.85</v>
      </c>
      <c r="L321" s="85">
        <v>0.85</v>
      </c>
      <c r="M321" s="85">
        <v>0.85</v>
      </c>
      <c r="N321" s="85">
        <v>0.85</v>
      </c>
      <c r="O321" s="85">
        <v>0.85</v>
      </c>
      <c r="P321" s="85">
        <v>0.85</v>
      </c>
      <c r="Q321" s="64" t="s">
        <v>468</v>
      </c>
      <c r="R321" s="95" t="s">
        <v>61</v>
      </c>
    </row>
    <row r="322" spans="1:18" s="21" customFormat="1" ht="114.75" hidden="1" x14ac:dyDescent="0.2">
      <c r="A322" s="66" t="s">
        <v>2292</v>
      </c>
      <c r="B322" s="24" t="s">
        <v>2302</v>
      </c>
      <c r="C322" s="24" t="s">
        <v>1712</v>
      </c>
      <c r="D322" s="98" t="s">
        <v>1761</v>
      </c>
      <c r="E322" s="66" t="s">
        <v>33</v>
      </c>
      <c r="F322" s="64" t="s">
        <v>28</v>
      </c>
      <c r="G322" s="85"/>
      <c r="H322" s="85"/>
      <c r="I322" s="85"/>
      <c r="J322" s="85"/>
      <c r="K322" s="85"/>
      <c r="L322" s="85"/>
      <c r="M322" s="85"/>
      <c r="N322" s="85">
        <v>0.27</v>
      </c>
      <c r="O322" s="85">
        <v>0.27</v>
      </c>
      <c r="P322" s="85">
        <v>0.27</v>
      </c>
      <c r="Q322" s="64" t="s">
        <v>468</v>
      </c>
      <c r="R322" s="95" t="s">
        <v>61</v>
      </c>
    </row>
    <row r="323" spans="1:18" s="21" customFormat="1" ht="114.75" hidden="1" x14ac:dyDescent="0.2">
      <c r="A323" s="66" t="s">
        <v>2293</v>
      </c>
      <c r="B323" s="24" t="s">
        <v>2303</v>
      </c>
      <c r="C323" s="24" t="s">
        <v>1712</v>
      </c>
      <c r="D323" s="98" t="s">
        <v>1547</v>
      </c>
      <c r="E323" s="66" t="s">
        <v>33</v>
      </c>
      <c r="F323" s="64" t="s">
        <v>28</v>
      </c>
      <c r="G323" s="85"/>
      <c r="H323" s="85"/>
      <c r="I323" s="85"/>
      <c r="J323" s="85">
        <v>0.24</v>
      </c>
      <c r="K323" s="85">
        <v>0.24</v>
      </c>
      <c r="L323" s="85">
        <v>0.24</v>
      </c>
      <c r="M323" s="85">
        <v>0.24</v>
      </c>
      <c r="N323" s="85">
        <v>0.24</v>
      </c>
      <c r="O323" s="85">
        <v>0.24</v>
      </c>
      <c r="P323" s="85">
        <v>0.24</v>
      </c>
      <c r="Q323" s="64" t="s">
        <v>468</v>
      </c>
      <c r="R323" s="95" t="s">
        <v>61</v>
      </c>
    </row>
    <row r="324" spans="1:18" s="21" customFormat="1" ht="204" hidden="1" x14ac:dyDescent="0.2">
      <c r="A324" s="66" t="s">
        <v>2294</v>
      </c>
      <c r="B324" s="24" t="s">
        <v>2304</v>
      </c>
      <c r="C324" s="24" t="s">
        <v>1712</v>
      </c>
      <c r="D324" s="98" t="s">
        <v>2287</v>
      </c>
      <c r="E324" s="66" t="s">
        <v>33</v>
      </c>
      <c r="F324" s="64" t="s">
        <v>28</v>
      </c>
      <c r="G324" s="85"/>
      <c r="H324" s="85"/>
      <c r="I324" s="85"/>
      <c r="J324" s="85"/>
      <c r="K324" s="85"/>
      <c r="L324" s="85"/>
      <c r="M324" s="85">
        <v>0.14000000000000001</v>
      </c>
      <c r="N324" s="85">
        <v>0.14000000000000001</v>
      </c>
      <c r="O324" s="85">
        <v>0.14000000000000001</v>
      </c>
      <c r="P324" s="85">
        <v>0.14000000000000001</v>
      </c>
      <c r="Q324" s="64" t="s">
        <v>468</v>
      </c>
      <c r="R324" s="95" t="s">
        <v>61</v>
      </c>
    </row>
    <row r="325" spans="1:18" s="21" customFormat="1" ht="114.75" hidden="1" x14ac:dyDescent="0.2">
      <c r="A325" s="66" t="s">
        <v>2295</v>
      </c>
      <c r="B325" s="24" t="s">
        <v>2305</v>
      </c>
      <c r="C325" s="24" t="s">
        <v>526</v>
      </c>
      <c r="D325" s="66" t="s">
        <v>1547</v>
      </c>
      <c r="E325" s="66" t="s">
        <v>33</v>
      </c>
      <c r="F325" s="64" t="s">
        <v>28</v>
      </c>
      <c r="G325" s="85"/>
      <c r="H325" s="85"/>
      <c r="I325" s="85"/>
      <c r="J325" s="85"/>
      <c r="K325" s="85"/>
      <c r="L325" s="85"/>
      <c r="M325" s="85"/>
      <c r="N325" s="85"/>
      <c r="O325" s="85">
        <v>0.28999999999999998</v>
      </c>
      <c r="P325" s="85">
        <v>0.28999999999999998</v>
      </c>
      <c r="Q325" s="64" t="s">
        <v>468</v>
      </c>
      <c r="R325" s="95" t="s">
        <v>61</v>
      </c>
    </row>
    <row r="326" spans="1:18" s="21" customFormat="1" ht="114.75" hidden="1" x14ac:dyDescent="0.2">
      <c r="A326" s="66" t="s">
        <v>2296</v>
      </c>
      <c r="B326" s="24" t="s">
        <v>2306</v>
      </c>
      <c r="C326" s="24" t="s">
        <v>526</v>
      </c>
      <c r="D326" s="66" t="s">
        <v>2289</v>
      </c>
      <c r="E326" s="66" t="s">
        <v>33</v>
      </c>
      <c r="F326" s="64" t="s">
        <v>28</v>
      </c>
      <c r="G326" s="85"/>
      <c r="H326" s="85"/>
      <c r="I326" s="85"/>
      <c r="J326" s="85"/>
      <c r="K326" s="85"/>
      <c r="L326" s="85"/>
      <c r="M326" s="85"/>
      <c r="N326" s="85"/>
      <c r="O326" s="85">
        <v>0.54</v>
      </c>
      <c r="P326" s="85">
        <v>0.54</v>
      </c>
      <c r="Q326" s="64" t="s">
        <v>468</v>
      </c>
      <c r="R326" s="95" t="s">
        <v>61</v>
      </c>
    </row>
    <row r="327" spans="1:18" s="21" customFormat="1" ht="12.75" hidden="1" x14ac:dyDescent="0.2">
      <c r="A327" s="101" t="s">
        <v>27</v>
      </c>
      <c r="B327" s="101"/>
      <c r="C327" s="101"/>
      <c r="D327" s="101"/>
      <c r="E327" s="101"/>
      <c r="F327" s="64" t="s">
        <v>28</v>
      </c>
      <c r="G327" s="85">
        <f>G296+G297+G299+G300+G301+G303+G304+G318+G319+G320+G321+G322+G323+G324+G325+G326</f>
        <v>0.51</v>
      </c>
      <c r="H327" s="85">
        <f t="shared" ref="H327:P327" si="16">H296+H297+H299+H300+H301+H303+H304+H318+H319+H320+H321+H322+H323+H324+H325+H326</f>
        <v>0.54</v>
      </c>
      <c r="I327" s="85">
        <f t="shared" si="16"/>
        <v>2.5299999999999998</v>
      </c>
      <c r="J327" s="85">
        <f t="shared" si="16"/>
        <v>2.7699999999999996</v>
      </c>
      <c r="K327" s="85">
        <f t="shared" si="16"/>
        <v>3.62</v>
      </c>
      <c r="L327" s="85">
        <f t="shared" si="16"/>
        <v>11.179999999999998</v>
      </c>
      <c r="M327" s="85">
        <f t="shared" si="16"/>
        <v>11.319999999999999</v>
      </c>
      <c r="N327" s="85">
        <f t="shared" si="16"/>
        <v>11.589999999999998</v>
      </c>
      <c r="O327" s="85">
        <f t="shared" si="16"/>
        <v>12.419999999999998</v>
      </c>
      <c r="P327" s="85">
        <f t="shared" si="16"/>
        <v>14.149999999999999</v>
      </c>
      <c r="Q327" s="20"/>
      <c r="R327" s="20"/>
    </row>
    <row r="328" spans="1:18" s="21" customFormat="1" ht="12.75" hidden="1" x14ac:dyDescent="0.2">
      <c r="A328" s="101"/>
      <c r="B328" s="101"/>
      <c r="C328" s="101"/>
      <c r="D328" s="101"/>
      <c r="E328" s="101"/>
      <c r="F328" s="64" t="s">
        <v>31</v>
      </c>
      <c r="G328" s="85">
        <f>G298+G302+G305+G306+G307+G308+G309+G310+G311+G312+G313+G314+G315+G316+G317</f>
        <v>0.89999999999999991</v>
      </c>
      <c r="H328" s="85">
        <f t="shared" ref="H328:P328" si="17">H298+H302+H305+H306+H307+H308+H309+H310+H311+H312+H313+H314+H315+H316+H317</f>
        <v>1.6999999999999997</v>
      </c>
      <c r="I328" s="85">
        <f t="shared" si="17"/>
        <v>3.1399999999999997</v>
      </c>
      <c r="J328" s="85">
        <f t="shared" si="17"/>
        <v>3.1399999999999997</v>
      </c>
      <c r="K328" s="85">
        <f t="shared" si="17"/>
        <v>3.4399999999999995</v>
      </c>
      <c r="L328" s="85">
        <f t="shared" si="17"/>
        <v>3.4399999999999995</v>
      </c>
      <c r="M328" s="85">
        <f t="shared" si="17"/>
        <v>3.7099999999999995</v>
      </c>
      <c r="N328" s="85">
        <f t="shared" si="17"/>
        <v>4.01</v>
      </c>
      <c r="O328" s="85">
        <f t="shared" si="17"/>
        <v>4.3099999999999987</v>
      </c>
      <c r="P328" s="85">
        <f t="shared" si="17"/>
        <v>5.4399999999999977</v>
      </c>
      <c r="Q328" s="85"/>
      <c r="R328" s="20"/>
    </row>
    <row r="329" spans="1:18" s="21" customFormat="1" ht="12.75" hidden="1" x14ac:dyDescent="0.2">
      <c r="A329" s="101"/>
      <c r="B329" s="101"/>
      <c r="C329" s="101"/>
      <c r="D329" s="101"/>
      <c r="E329" s="101"/>
      <c r="F329" s="64" t="s">
        <v>32</v>
      </c>
      <c r="G329" s="85">
        <v>0</v>
      </c>
      <c r="H329" s="85">
        <v>0</v>
      </c>
      <c r="I329" s="85">
        <v>0</v>
      </c>
      <c r="J329" s="85">
        <v>0</v>
      </c>
      <c r="K329" s="85">
        <v>0</v>
      </c>
      <c r="L329" s="85">
        <v>0</v>
      </c>
      <c r="M329" s="85">
        <v>0</v>
      </c>
      <c r="N329" s="85">
        <v>0</v>
      </c>
      <c r="O329" s="85">
        <v>0</v>
      </c>
      <c r="P329" s="85">
        <v>0</v>
      </c>
      <c r="Q329" s="85"/>
      <c r="R329" s="20"/>
    </row>
    <row r="330" spans="1:18" s="21" customFormat="1" ht="12.75" hidden="1" x14ac:dyDescent="0.2">
      <c r="A330" s="101"/>
      <c r="B330" s="101"/>
      <c r="C330" s="101"/>
      <c r="D330" s="101"/>
      <c r="E330" s="101"/>
      <c r="F330" s="64" t="s">
        <v>23</v>
      </c>
      <c r="G330" s="85">
        <f t="shared" ref="G330:P330" si="18">SUM(G296:G326)</f>
        <v>1.41</v>
      </c>
      <c r="H330" s="85">
        <f t="shared" si="18"/>
        <v>2.2399999999999998</v>
      </c>
      <c r="I330" s="85">
        <f t="shared" si="18"/>
        <v>5.6700000000000017</v>
      </c>
      <c r="J330" s="85">
        <f t="shared" si="18"/>
        <v>5.9100000000000019</v>
      </c>
      <c r="K330" s="85">
        <f t="shared" si="18"/>
        <v>7.0600000000000014</v>
      </c>
      <c r="L330" s="85">
        <f t="shared" si="18"/>
        <v>14.62</v>
      </c>
      <c r="M330" s="85">
        <f t="shared" si="18"/>
        <v>15.03</v>
      </c>
      <c r="N330" s="85">
        <f t="shared" si="18"/>
        <v>15.6</v>
      </c>
      <c r="O330" s="85">
        <f t="shared" si="18"/>
        <v>16.73</v>
      </c>
      <c r="P330" s="85">
        <f t="shared" si="18"/>
        <v>19.590000000000003</v>
      </c>
      <c r="Q330" s="85"/>
      <c r="R330" s="85"/>
    </row>
    <row r="331" spans="1:18" s="21" customFormat="1" ht="12.75" hidden="1" x14ac:dyDescent="0.2">
      <c r="A331" s="101"/>
      <c r="B331" s="101"/>
      <c r="C331" s="101"/>
      <c r="D331" s="101"/>
      <c r="E331" s="101"/>
      <c r="F331" s="64" t="s">
        <v>24</v>
      </c>
      <c r="G331" s="85">
        <v>0</v>
      </c>
      <c r="H331" s="85">
        <v>0</v>
      </c>
      <c r="I331" s="85">
        <v>0</v>
      </c>
      <c r="J331" s="85">
        <v>0</v>
      </c>
      <c r="K331" s="85">
        <v>0</v>
      </c>
      <c r="L331" s="85">
        <v>0</v>
      </c>
      <c r="M331" s="85">
        <v>0</v>
      </c>
      <c r="N331" s="85">
        <v>0</v>
      </c>
      <c r="O331" s="85">
        <v>0</v>
      </c>
      <c r="P331" s="85">
        <v>0</v>
      </c>
      <c r="Q331" s="20"/>
      <c r="R331" s="20"/>
    </row>
    <row r="332" spans="1:18" s="48" customFormat="1" ht="46.5" hidden="1" customHeight="1" x14ac:dyDescent="0.2">
      <c r="A332" s="52" t="s">
        <v>15</v>
      </c>
      <c r="B332" s="102" t="s">
        <v>1127</v>
      </c>
      <c r="C332" s="102"/>
      <c r="D332" s="102"/>
      <c r="E332" s="102"/>
      <c r="F332" s="102"/>
      <c r="G332" s="102"/>
      <c r="H332" s="102"/>
      <c r="I332" s="102"/>
      <c r="J332" s="102"/>
      <c r="K332" s="102"/>
      <c r="L332" s="102"/>
      <c r="M332" s="102"/>
      <c r="N332" s="102"/>
      <c r="O332" s="102"/>
      <c r="P332" s="102"/>
      <c r="Q332" s="54"/>
      <c r="R332" s="53"/>
    </row>
    <row r="333" spans="1:18" s="21" customFormat="1" ht="12.75" hidden="1" x14ac:dyDescent="0.2">
      <c r="A333" s="66" t="s">
        <v>2297</v>
      </c>
      <c r="B333" s="24" t="s">
        <v>451</v>
      </c>
      <c r="C333" s="55" t="s">
        <v>523</v>
      </c>
      <c r="D333" s="66" t="s">
        <v>494</v>
      </c>
      <c r="E333" s="66" t="s">
        <v>33</v>
      </c>
      <c r="F333" s="64" t="s">
        <v>28</v>
      </c>
      <c r="G333" s="89"/>
      <c r="H333" s="85"/>
      <c r="I333" s="85"/>
      <c r="J333" s="85"/>
      <c r="K333" s="85"/>
      <c r="L333" s="85">
        <v>2.74</v>
      </c>
      <c r="M333" s="85">
        <v>2.74</v>
      </c>
      <c r="N333" s="85">
        <v>2.74</v>
      </c>
      <c r="O333" s="85">
        <v>2.74</v>
      </c>
      <c r="P333" s="85">
        <v>2.74</v>
      </c>
      <c r="Q333" s="84" t="s">
        <v>468</v>
      </c>
      <c r="R333" s="64" t="s">
        <v>468</v>
      </c>
    </row>
    <row r="334" spans="1:18" s="21" customFormat="1" ht="12.75" hidden="1" x14ac:dyDescent="0.2">
      <c r="A334" s="66" t="s">
        <v>106</v>
      </c>
      <c r="B334" s="24" t="s">
        <v>451</v>
      </c>
      <c r="C334" s="24" t="s">
        <v>524</v>
      </c>
      <c r="D334" s="66" t="s">
        <v>494</v>
      </c>
      <c r="E334" s="66" t="s">
        <v>33</v>
      </c>
      <c r="F334" s="64" t="s">
        <v>28</v>
      </c>
      <c r="G334" s="85"/>
      <c r="H334" s="85"/>
      <c r="I334" s="85"/>
      <c r="J334" s="85"/>
      <c r="K334" s="85"/>
      <c r="L334" s="85">
        <v>1.64</v>
      </c>
      <c r="M334" s="85">
        <v>1.64</v>
      </c>
      <c r="N334" s="85">
        <v>1.64</v>
      </c>
      <c r="O334" s="85">
        <v>1.64</v>
      </c>
      <c r="P334" s="85">
        <v>1.64</v>
      </c>
      <c r="Q334" s="66" t="s">
        <v>468</v>
      </c>
      <c r="R334" s="66" t="s">
        <v>468</v>
      </c>
    </row>
    <row r="335" spans="1:18" s="21" customFormat="1" ht="12.75" hidden="1" x14ac:dyDescent="0.2">
      <c r="A335" s="66" t="s">
        <v>105</v>
      </c>
      <c r="B335" s="24" t="s">
        <v>451</v>
      </c>
      <c r="C335" s="24" t="s">
        <v>522</v>
      </c>
      <c r="D335" s="66" t="s">
        <v>494</v>
      </c>
      <c r="E335" s="66" t="s">
        <v>33</v>
      </c>
      <c r="F335" s="64" t="s">
        <v>28</v>
      </c>
      <c r="G335" s="85"/>
      <c r="H335" s="85"/>
      <c r="I335" s="85"/>
      <c r="J335" s="85"/>
      <c r="K335" s="85"/>
      <c r="L335" s="85">
        <v>1.69</v>
      </c>
      <c r="M335" s="85">
        <v>1.69</v>
      </c>
      <c r="N335" s="85">
        <v>1.69</v>
      </c>
      <c r="O335" s="85">
        <v>1.69</v>
      </c>
      <c r="P335" s="85">
        <v>1.69</v>
      </c>
      <c r="Q335" s="66" t="s">
        <v>468</v>
      </c>
      <c r="R335" s="66" t="s">
        <v>468</v>
      </c>
    </row>
    <row r="336" spans="1:18" s="21" customFormat="1" ht="12.75" hidden="1" x14ac:dyDescent="0.2">
      <c r="A336" s="101" t="s">
        <v>27</v>
      </c>
      <c r="B336" s="101"/>
      <c r="C336" s="101"/>
      <c r="D336" s="101"/>
      <c r="E336" s="101"/>
      <c r="F336" s="64" t="s">
        <v>28</v>
      </c>
      <c r="G336" s="85">
        <f>G333+G334+G335</f>
        <v>0</v>
      </c>
      <c r="H336" s="85">
        <f t="shared" ref="H336:P336" si="19">H333+H334+H335</f>
        <v>0</v>
      </c>
      <c r="I336" s="85">
        <f t="shared" si="19"/>
        <v>0</v>
      </c>
      <c r="J336" s="85">
        <f t="shared" si="19"/>
        <v>0</v>
      </c>
      <c r="K336" s="85">
        <f t="shared" si="19"/>
        <v>0</v>
      </c>
      <c r="L336" s="85">
        <f t="shared" si="19"/>
        <v>6.07</v>
      </c>
      <c r="M336" s="85">
        <f t="shared" si="19"/>
        <v>6.07</v>
      </c>
      <c r="N336" s="85">
        <f t="shared" si="19"/>
        <v>6.07</v>
      </c>
      <c r="O336" s="85">
        <f t="shared" si="19"/>
        <v>6.07</v>
      </c>
      <c r="P336" s="85">
        <f t="shared" si="19"/>
        <v>6.07</v>
      </c>
      <c r="Q336" s="20"/>
      <c r="R336" s="20"/>
    </row>
    <row r="337" spans="1:18" s="21" customFormat="1" ht="12.75" hidden="1" x14ac:dyDescent="0.2">
      <c r="A337" s="101"/>
      <c r="B337" s="101"/>
      <c r="C337" s="101"/>
      <c r="D337" s="101"/>
      <c r="E337" s="101"/>
      <c r="F337" s="64" t="s">
        <v>31</v>
      </c>
      <c r="G337" s="85">
        <v>0</v>
      </c>
      <c r="H337" s="85">
        <v>0</v>
      </c>
      <c r="I337" s="85">
        <v>0</v>
      </c>
      <c r="J337" s="85">
        <v>0</v>
      </c>
      <c r="K337" s="85">
        <v>0</v>
      </c>
      <c r="L337" s="85">
        <v>0</v>
      </c>
      <c r="M337" s="85">
        <v>0</v>
      </c>
      <c r="N337" s="85">
        <v>0</v>
      </c>
      <c r="O337" s="85">
        <v>0</v>
      </c>
      <c r="P337" s="85">
        <v>0</v>
      </c>
      <c r="Q337" s="20"/>
      <c r="R337" s="20"/>
    </row>
    <row r="338" spans="1:18" s="21" customFormat="1" ht="12.75" hidden="1" x14ac:dyDescent="0.2">
      <c r="A338" s="101"/>
      <c r="B338" s="101"/>
      <c r="C338" s="101"/>
      <c r="D338" s="101"/>
      <c r="E338" s="101"/>
      <c r="F338" s="64" t="s">
        <v>32</v>
      </c>
      <c r="G338" s="85">
        <v>0</v>
      </c>
      <c r="H338" s="85">
        <v>0</v>
      </c>
      <c r="I338" s="85">
        <v>0</v>
      </c>
      <c r="J338" s="85">
        <v>0</v>
      </c>
      <c r="K338" s="85">
        <v>0</v>
      </c>
      <c r="L338" s="85">
        <v>0</v>
      </c>
      <c r="M338" s="85">
        <v>0</v>
      </c>
      <c r="N338" s="85">
        <v>0</v>
      </c>
      <c r="O338" s="85">
        <v>0</v>
      </c>
      <c r="P338" s="85">
        <v>0</v>
      </c>
      <c r="Q338" s="20"/>
      <c r="R338" s="20"/>
    </row>
    <row r="339" spans="1:18" s="21" customFormat="1" ht="12.75" hidden="1" x14ac:dyDescent="0.2">
      <c r="A339" s="101"/>
      <c r="B339" s="101"/>
      <c r="C339" s="101"/>
      <c r="D339" s="101"/>
      <c r="E339" s="101"/>
      <c r="F339" s="64" t="s">
        <v>23</v>
      </c>
      <c r="G339" s="85">
        <f t="shared" ref="G339:P339" si="20">SUM(G333:G335)</f>
        <v>0</v>
      </c>
      <c r="H339" s="85">
        <f t="shared" si="20"/>
        <v>0</v>
      </c>
      <c r="I339" s="85">
        <f t="shared" si="20"/>
        <v>0</v>
      </c>
      <c r="J339" s="85">
        <f t="shared" si="20"/>
        <v>0</v>
      </c>
      <c r="K339" s="85">
        <f t="shared" si="20"/>
        <v>0</v>
      </c>
      <c r="L339" s="85">
        <f t="shared" si="20"/>
        <v>6.07</v>
      </c>
      <c r="M339" s="85">
        <f t="shared" si="20"/>
        <v>6.07</v>
      </c>
      <c r="N339" s="85">
        <f t="shared" si="20"/>
        <v>6.07</v>
      </c>
      <c r="O339" s="85">
        <f t="shared" si="20"/>
        <v>6.07</v>
      </c>
      <c r="P339" s="85">
        <f t="shared" si="20"/>
        <v>6.07</v>
      </c>
      <c r="Q339" s="85"/>
      <c r="R339" s="20"/>
    </row>
    <row r="340" spans="1:18" s="21" customFormat="1" ht="12.75" hidden="1" x14ac:dyDescent="0.2">
      <c r="A340" s="101"/>
      <c r="B340" s="101"/>
      <c r="C340" s="101"/>
      <c r="D340" s="101"/>
      <c r="E340" s="101"/>
      <c r="F340" s="64" t="s">
        <v>24</v>
      </c>
      <c r="G340" s="85">
        <v>0</v>
      </c>
      <c r="H340" s="85">
        <v>0</v>
      </c>
      <c r="I340" s="85">
        <v>0</v>
      </c>
      <c r="J340" s="85">
        <v>0</v>
      </c>
      <c r="K340" s="85">
        <v>0</v>
      </c>
      <c r="L340" s="85">
        <v>0</v>
      </c>
      <c r="M340" s="85">
        <v>0</v>
      </c>
      <c r="N340" s="85">
        <v>0</v>
      </c>
      <c r="O340" s="85">
        <v>0</v>
      </c>
      <c r="P340" s="85">
        <v>0</v>
      </c>
      <c r="Q340" s="20"/>
      <c r="R340" s="20"/>
    </row>
    <row r="341" spans="1:18" s="48" customFormat="1" ht="32.25" hidden="1" customHeight="1" x14ac:dyDescent="0.2">
      <c r="A341" s="52" t="s">
        <v>30</v>
      </c>
      <c r="B341" s="102" t="s">
        <v>1128</v>
      </c>
      <c r="C341" s="102"/>
      <c r="D341" s="102"/>
      <c r="E341" s="102"/>
      <c r="F341" s="102"/>
      <c r="G341" s="102"/>
      <c r="H341" s="102"/>
      <c r="I341" s="102"/>
      <c r="J341" s="102"/>
      <c r="K341" s="102"/>
      <c r="L341" s="102"/>
      <c r="M341" s="102"/>
      <c r="N341" s="102"/>
      <c r="O341" s="102"/>
      <c r="P341" s="102"/>
      <c r="Q341" s="54"/>
      <c r="R341" s="53"/>
    </row>
    <row r="342" spans="1:18" s="18" customFormat="1" ht="76.5" hidden="1" x14ac:dyDescent="0.2">
      <c r="A342" s="66" t="s">
        <v>511</v>
      </c>
      <c r="B342" s="23" t="s">
        <v>1205</v>
      </c>
      <c r="C342" s="24" t="s">
        <v>62</v>
      </c>
      <c r="D342" s="64" t="s">
        <v>63</v>
      </c>
      <c r="E342" s="66" t="s">
        <v>33</v>
      </c>
      <c r="F342" s="64" t="s">
        <v>31</v>
      </c>
      <c r="G342" s="85"/>
      <c r="H342" s="85"/>
      <c r="I342" s="85"/>
      <c r="J342" s="85"/>
      <c r="K342" s="85"/>
      <c r="L342" s="85"/>
      <c r="M342" s="85"/>
      <c r="N342" s="85"/>
      <c r="O342" s="85"/>
      <c r="P342" s="85">
        <v>2.4</v>
      </c>
      <c r="Q342" s="66" t="s">
        <v>61</v>
      </c>
      <c r="R342" s="66" t="s">
        <v>46</v>
      </c>
    </row>
    <row r="343" spans="1:18" s="18" customFormat="1" ht="38.25" hidden="1" x14ac:dyDescent="0.2">
      <c r="A343" s="66" t="s">
        <v>512</v>
      </c>
      <c r="B343" s="23" t="s">
        <v>650</v>
      </c>
      <c r="C343" s="24" t="s">
        <v>1325</v>
      </c>
      <c r="D343" s="64" t="s">
        <v>1315</v>
      </c>
      <c r="E343" s="66" t="s">
        <v>33</v>
      </c>
      <c r="F343" s="64" t="s">
        <v>28</v>
      </c>
      <c r="G343" s="85"/>
      <c r="H343" s="85">
        <v>2.17</v>
      </c>
      <c r="I343" s="85">
        <v>2.17</v>
      </c>
      <c r="J343" s="85">
        <v>2.17</v>
      </c>
      <c r="K343" s="85">
        <v>2.17</v>
      </c>
      <c r="L343" s="85">
        <v>2.17</v>
      </c>
      <c r="M343" s="85">
        <v>2.17</v>
      </c>
      <c r="N343" s="85">
        <v>2.17</v>
      </c>
      <c r="O343" s="85">
        <v>2.17</v>
      </c>
      <c r="P343" s="85">
        <v>2.17</v>
      </c>
      <c r="Q343" s="64" t="s">
        <v>670</v>
      </c>
      <c r="R343" s="26" t="s">
        <v>671</v>
      </c>
    </row>
    <row r="344" spans="1:18" s="18" customFormat="1" ht="63.75" hidden="1" x14ac:dyDescent="0.2">
      <c r="A344" s="66" t="s">
        <v>513</v>
      </c>
      <c r="B344" s="23" t="s">
        <v>651</v>
      </c>
      <c r="C344" s="24" t="s">
        <v>1326</v>
      </c>
      <c r="D344" s="64" t="s">
        <v>1316</v>
      </c>
      <c r="E344" s="66" t="s">
        <v>33</v>
      </c>
      <c r="F344" s="64" t="s">
        <v>28</v>
      </c>
      <c r="G344" s="85">
        <v>3.51</v>
      </c>
      <c r="H344" s="85">
        <v>3.51</v>
      </c>
      <c r="I344" s="85">
        <v>3.51</v>
      </c>
      <c r="J344" s="85">
        <v>3.51</v>
      </c>
      <c r="K344" s="85">
        <v>3.51</v>
      </c>
      <c r="L344" s="85">
        <v>3.51</v>
      </c>
      <c r="M344" s="85">
        <v>3.51</v>
      </c>
      <c r="N344" s="85">
        <v>3.51</v>
      </c>
      <c r="O344" s="85">
        <v>3.51</v>
      </c>
      <c r="P344" s="85">
        <v>3.51</v>
      </c>
      <c r="Q344" s="64" t="s">
        <v>670</v>
      </c>
      <c r="R344" s="26" t="s">
        <v>671</v>
      </c>
    </row>
    <row r="345" spans="1:18" s="18" customFormat="1" ht="63.75" hidden="1" x14ac:dyDescent="0.2">
      <c r="A345" s="66" t="s">
        <v>514</v>
      </c>
      <c r="B345" s="23" t="s">
        <v>652</v>
      </c>
      <c r="C345" s="24" t="s">
        <v>1327</v>
      </c>
      <c r="D345" s="64" t="s">
        <v>1317</v>
      </c>
      <c r="E345" s="66" t="s">
        <v>33</v>
      </c>
      <c r="F345" s="64" t="s">
        <v>28</v>
      </c>
      <c r="G345" s="85"/>
      <c r="H345" s="85"/>
      <c r="I345" s="85"/>
      <c r="J345" s="85"/>
      <c r="K345" s="85"/>
      <c r="L345" s="85"/>
      <c r="M345" s="85"/>
      <c r="N345" s="85"/>
      <c r="O345" s="85"/>
      <c r="P345" s="85">
        <v>2.67</v>
      </c>
      <c r="Q345" s="64" t="s">
        <v>670</v>
      </c>
      <c r="R345" s="26" t="s">
        <v>671</v>
      </c>
    </row>
    <row r="346" spans="1:18" s="18" customFormat="1" ht="63.75" hidden="1" x14ac:dyDescent="0.2">
      <c r="A346" s="66" t="s">
        <v>515</v>
      </c>
      <c r="B346" s="23" t="s">
        <v>653</v>
      </c>
      <c r="C346" s="24" t="s">
        <v>1328</v>
      </c>
      <c r="D346" s="64" t="s">
        <v>1318</v>
      </c>
      <c r="E346" s="66" t="s">
        <v>33</v>
      </c>
      <c r="F346" s="64" t="s">
        <v>28</v>
      </c>
      <c r="G346" s="85"/>
      <c r="H346" s="85"/>
      <c r="I346" s="85"/>
      <c r="J346" s="85"/>
      <c r="K346" s="85"/>
      <c r="L346" s="85">
        <v>2.84</v>
      </c>
      <c r="M346" s="85">
        <v>2.84</v>
      </c>
      <c r="N346" s="85">
        <v>2.84</v>
      </c>
      <c r="O346" s="85">
        <v>2.84</v>
      </c>
      <c r="P346" s="85">
        <v>2.84</v>
      </c>
      <c r="Q346" s="64" t="s">
        <v>670</v>
      </c>
      <c r="R346" s="26" t="s">
        <v>671</v>
      </c>
    </row>
    <row r="347" spans="1:18" s="18" customFormat="1" ht="12.75" hidden="1" x14ac:dyDescent="0.2">
      <c r="A347" s="66" t="s">
        <v>516</v>
      </c>
      <c r="B347" s="23" t="s">
        <v>657</v>
      </c>
      <c r="C347" s="24" t="s">
        <v>1331</v>
      </c>
      <c r="D347" s="64" t="s">
        <v>1321</v>
      </c>
      <c r="E347" s="66" t="s">
        <v>33</v>
      </c>
      <c r="F347" s="64" t="s">
        <v>28</v>
      </c>
      <c r="G347" s="85"/>
      <c r="H347" s="85"/>
      <c r="I347" s="85"/>
      <c r="J347" s="85"/>
      <c r="K347" s="85"/>
      <c r="L347" s="85"/>
      <c r="M347" s="85">
        <v>2.67</v>
      </c>
      <c r="N347" s="85">
        <v>2.67</v>
      </c>
      <c r="O347" s="85">
        <v>2.67</v>
      </c>
      <c r="P347" s="85">
        <v>2.67</v>
      </c>
      <c r="Q347" s="64" t="s">
        <v>670</v>
      </c>
      <c r="R347" s="26" t="s">
        <v>671</v>
      </c>
    </row>
    <row r="348" spans="1:18" s="18" customFormat="1" ht="12.75" hidden="1" x14ac:dyDescent="0.2">
      <c r="A348" s="66" t="s">
        <v>517</v>
      </c>
      <c r="B348" s="23" t="s">
        <v>657</v>
      </c>
      <c r="C348" s="24" t="s">
        <v>1332</v>
      </c>
      <c r="D348" s="64" t="s">
        <v>1322</v>
      </c>
      <c r="E348" s="66" t="s">
        <v>33</v>
      </c>
      <c r="F348" s="64" t="s">
        <v>28</v>
      </c>
      <c r="G348" s="85"/>
      <c r="H348" s="85">
        <v>3.01</v>
      </c>
      <c r="I348" s="85">
        <v>3.01</v>
      </c>
      <c r="J348" s="85">
        <v>3.01</v>
      </c>
      <c r="K348" s="85">
        <v>3.01</v>
      </c>
      <c r="L348" s="85">
        <v>3.01</v>
      </c>
      <c r="M348" s="85">
        <v>3.01</v>
      </c>
      <c r="N348" s="85">
        <v>3.01</v>
      </c>
      <c r="O348" s="85">
        <v>3.01</v>
      </c>
      <c r="P348" s="85">
        <v>3.01</v>
      </c>
      <c r="Q348" s="64" t="s">
        <v>670</v>
      </c>
      <c r="R348" s="26" t="s">
        <v>671</v>
      </c>
    </row>
    <row r="349" spans="1:18" s="18" customFormat="1" ht="25.5" hidden="1" x14ac:dyDescent="0.2">
      <c r="A349" s="66" t="s">
        <v>518</v>
      </c>
      <c r="B349" s="23" t="s">
        <v>656</v>
      </c>
      <c r="C349" s="24" t="s">
        <v>1330</v>
      </c>
      <c r="D349" s="64" t="s">
        <v>1320</v>
      </c>
      <c r="E349" s="66" t="s">
        <v>33</v>
      </c>
      <c r="F349" s="64" t="s">
        <v>31</v>
      </c>
      <c r="G349" s="85"/>
      <c r="H349" s="85"/>
      <c r="I349" s="85"/>
      <c r="J349" s="85"/>
      <c r="K349" s="85"/>
      <c r="L349" s="85"/>
      <c r="M349" s="85"/>
      <c r="N349" s="85"/>
      <c r="O349" s="85"/>
      <c r="P349" s="85">
        <v>2.2599999999999998</v>
      </c>
      <c r="Q349" s="64" t="s">
        <v>670</v>
      </c>
      <c r="R349" s="26" t="s">
        <v>671</v>
      </c>
    </row>
    <row r="350" spans="1:18" s="18" customFormat="1" ht="25.5" hidden="1" x14ac:dyDescent="0.2">
      <c r="A350" s="66" t="s">
        <v>519</v>
      </c>
      <c r="B350" s="23" t="s">
        <v>656</v>
      </c>
      <c r="C350" s="24" t="s">
        <v>1329</v>
      </c>
      <c r="D350" s="64" t="s">
        <v>1319</v>
      </c>
      <c r="E350" s="66" t="s">
        <v>33</v>
      </c>
      <c r="F350" s="64" t="s">
        <v>31</v>
      </c>
      <c r="G350" s="85"/>
      <c r="H350" s="85"/>
      <c r="I350" s="85"/>
      <c r="J350" s="85"/>
      <c r="K350" s="85"/>
      <c r="L350" s="85"/>
      <c r="M350" s="85"/>
      <c r="N350" s="85"/>
      <c r="O350" s="85"/>
      <c r="P350" s="85">
        <v>2.67</v>
      </c>
      <c r="Q350" s="64" t="s">
        <v>670</v>
      </c>
      <c r="R350" s="26" t="s">
        <v>671</v>
      </c>
    </row>
    <row r="351" spans="1:18" s="18" customFormat="1" ht="25.5" hidden="1" x14ac:dyDescent="0.2">
      <c r="A351" s="66" t="s">
        <v>520</v>
      </c>
      <c r="B351" s="23" t="s">
        <v>654</v>
      </c>
      <c r="C351" s="24" t="s">
        <v>1337</v>
      </c>
      <c r="D351" s="64" t="s">
        <v>1333</v>
      </c>
      <c r="E351" s="66" t="s">
        <v>33</v>
      </c>
      <c r="F351" s="64" t="s">
        <v>31</v>
      </c>
      <c r="G351" s="85"/>
      <c r="H351" s="85"/>
      <c r="I351" s="85"/>
      <c r="J351" s="85"/>
      <c r="K351" s="85"/>
      <c r="L351" s="85"/>
      <c r="M351" s="85"/>
      <c r="N351" s="85"/>
      <c r="O351" s="85"/>
      <c r="P351" s="85">
        <v>3.34</v>
      </c>
      <c r="Q351" s="64" t="s">
        <v>670</v>
      </c>
      <c r="R351" s="26" t="s">
        <v>671</v>
      </c>
    </row>
    <row r="352" spans="1:18" s="18" customFormat="1" ht="38.25" hidden="1" x14ac:dyDescent="0.2">
      <c r="A352" s="66" t="s">
        <v>521</v>
      </c>
      <c r="B352" s="23" t="s">
        <v>655</v>
      </c>
      <c r="C352" s="24" t="s">
        <v>1338</v>
      </c>
      <c r="D352" s="64" t="s">
        <v>1334</v>
      </c>
      <c r="E352" s="66" t="s">
        <v>33</v>
      </c>
      <c r="F352" s="64" t="s">
        <v>31</v>
      </c>
      <c r="G352" s="85"/>
      <c r="H352" s="85"/>
      <c r="I352" s="85"/>
      <c r="J352" s="85">
        <v>2.34</v>
      </c>
      <c r="K352" s="85">
        <v>2.34</v>
      </c>
      <c r="L352" s="85">
        <v>2.34</v>
      </c>
      <c r="M352" s="85">
        <v>2.34</v>
      </c>
      <c r="N352" s="85">
        <v>2.34</v>
      </c>
      <c r="O352" s="85">
        <v>2.34</v>
      </c>
      <c r="P352" s="85">
        <v>2.34</v>
      </c>
      <c r="Q352" s="64" t="s">
        <v>670</v>
      </c>
      <c r="R352" s="26" t="s">
        <v>671</v>
      </c>
    </row>
    <row r="353" spans="1:18" s="18" customFormat="1" ht="25.5" hidden="1" x14ac:dyDescent="0.2">
      <c r="A353" s="66" t="s">
        <v>817</v>
      </c>
      <c r="B353" s="23" t="s">
        <v>656</v>
      </c>
      <c r="C353" s="24" t="s">
        <v>1339</v>
      </c>
      <c r="D353" s="64" t="s">
        <v>1335</v>
      </c>
      <c r="E353" s="66" t="s">
        <v>33</v>
      </c>
      <c r="F353" s="64" t="s">
        <v>31</v>
      </c>
      <c r="G353" s="85"/>
      <c r="H353" s="85"/>
      <c r="I353" s="85"/>
      <c r="J353" s="85"/>
      <c r="K353" s="85"/>
      <c r="L353" s="85"/>
      <c r="M353" s="85"/>
      <c r="N353" s="85"/>
      <c r="O353" s="85"/>
      <c r="P353" s="85">
        <v>2.34</v>
      </c>
      <c r="Q353" s="64" t="s">
        <v>670</v>
      </c>
      <c r="R353" s="26" t="s">
        <v>671</v>
      </c>
    </row>
    <row r="354" spans="1:18" s="18" customFormat="1" ht="25.5" hidden="1" x14ac:dyDescent="0.2">
      <c r="A354" s="66" t="s">
        <v>818</v>
      </c>
      <c r="B354" s="23" t="s">
        <v>656</v>
      </c>
      <c r="C354" s="24" t="s">
        <v>1340</v>
      </c>
      <c r="D354" s="64" t="s">
        <v>1336</v>
      </c>
      <c r="E354" s="66" t="s">
        <v>33</v>
      </c>
      <c r="F354" s="64" t="s">
        <v>31</v>
      </c>
      <c r="G354" s="85"/>
      <c r="H354" s="85"/>
      <c r="I354" s="85"/>
      <c r="J354" s="85">
        <v>2.84</v>
      </c>
      <c r="K354" s="85">
        <v>2.84</v>
      </c>
      <c r="L354" s="85">
        <v>2.84</v>
      </c>
      <c r="M354" s="85">
        <v>2.84</v>
      </c>
      <c r="N354" s="85">
        <v>2.84</v>
      </c>
      <c r="O354" s="85">
        <v>2.84</v>
      </c>
      <c r="P354" s="85">
        <v>2.84</v>
      </c>
      <c r="Q354" s="64" t="s">
        <v>670</v>
      </c>
      <c r="R354" s="26" t="s">
        <v>671</v>
      </c>
    </row>
    <row r="355" spans="1:18" s="21" customFormat="1" ht="12.75" hidden="1" x14ac:dyDescent="0.2">
      <c r="A355" s="101" t="s">
        <v>27</v>
      </c>
      <c r="B355" s="101"/>
      <c r="C355" s="101"/>
      <c r="D355" s="101"/>
      <c r="E355" s="101"/>
      <c r="F355" s="64" t="s">
        <v>28</v>
      </c>
      <c r="G355" s="85">
        <f>G343+G344+G345+G346+G347+G348</f>
        <v>3.51</v>
      </c>
      <c r="H355" s="85">
        <f t="shared" ref="H355:P355" si="21">H343+H344+H345+H346+H347+H348</f>
        <v>8.69</v>
      </c>
      <c r="I355" s="85">
        <f t="shared" si="21"/>
        <v>8.69</v>
      </c>
      <c r="J355" s="85">
        <f t="shared" si="21"/>
        <v>8.69</v>
      </c>
      <c r="K355" s="85">
        <f t="shared" si="21"/>
        <v>8.69</v>
      </c>
      <c r="L355" s="85">
        <f t="shared" si="21"/>
        <v>11.53</v>
      </c>
      <c r="M355" s="85">
        <f t="shared" si="21"/>
        <v>14.2</v>
      </c>
      <c r="N355" s="85">
        <f t="shared" si="21"/>
        <v>14.2</v>
      </c>
      <c r="O355" s="85">
        <f t="shared" si="21"/>
        <v>14.2</v>
      </c>
      <c r="P355" s="85">
        <f t="shared" si="21"/>
        <v>16.869999999999997</v>
      </c>
      <c r="Q355" s="20"/>
      <c r="R355" s="20"/>
    </row>
    <row r="356" spans="1:18" s="21" customFormat="1" ht="12.75" hidden="1" x14ac:dyDescent="0.2">
      <c r="A356" s="101"/>
      <c r="B356" s="101"/>
      <c r="C356" s="101"/>
      <c r="D356" s="101"/>
      <c r="E356" s="101"/>
      <c r="F356" s="64" t="s">
        <v>31</v>
      </c>
      <c r="G356" s="85">
        <f>G342+G349+G350+G351+G352+G353+G354</f>
        <v>0</v>
      </c>
      <c r="H356" s="85">
        <f t="shared" ref="H356:P356" si="22">H342+H349+H350+H351+H352+H353+H354</f>
        <v>0</v>
      </c>
      <c r="I356" s="85">
        <f t="shared" si="22"/>
        <v>0</v>
      </c>
      <c r="J356" s="85">
        <f t="shared" si="22"/>
        <v>5.18</v>
      </c>
      <c r="K356" s="85">
        <f t="shared" si="22"/>
        <v>5.18</v>
      </c>
      <c r="L356" s="85">
        <f t="shared" si="22"/>
        <v>5.18</v>
      </c>
      <c r="M356" s="85">
        <f t="shared" si="22"/>
        <v>5.18</v>
      </c>
      <c r="N356" s="85">
        <f t="shared" si="22"/>
        <v>5.18</v>
      </c>
      <c r="O356" s="85">
        <f t="shared" si="22"/>
        <v>5.18</v>
      </c>
      <c r="P356" s="85">
        <f t="shared" si="22"/>
        <v>18.189999999999998</v>
      </c>
      <c r="Q356" s="20"/>
      <c r="R356" s="20"/>
    </row>
    <row r="357" spans="1:18" s="21" customFormat="1" ht="12.75" hidden="1" x14ac:dyDescent="0.2">
      <c r="A357" s="101"/>
      <c r="B357" s="101"/>
      <c r="C357" s="101"/>
      <c r="D357" s="101"/>
      <c r="E357" s="101"/>
      <c r="F357" s="64" t="s">
        <v>32</v>
      </c>
      <c r="G357" s="85">
        <v>0</v>
      </c>
      <c r="H357" s="85">
        <v>0</v>
      </c>
      <c r="I357" s="85">
        <v>0</v>
      </c>
      <c r="J357" s="85">
        <v>0</v>
      </c>
      <c r="K357" s="85">
        <v>0</v>
      </c>
      <c r="L357" s="85">
        <v>0</v>
      </c>
      <c r="M357" s="85">
        <v>0</v>
      </c>
      <c r="N357" s="85">
        <v>0</v>
      </c>
      <c r="O357" s="85">
        <v>0</v>
      </c>
      <c r="P357" s="85">
        <v>0</v>
      </c>
      <c r="Q357" s="20"/>
      <c r="R357" s="20"/>
    </row>
    <row r="358" spans="1:18" s="21" customFormat="1" ht="12.75" hidden="1" x14ac:dyDescent="0.2">
      <c r="A358" s="101"/>
      <c r="B358" s="101"/>
      <c r="C358" s="101"/>
      <c r="D358" s="101"/>
      <c r="E358" s="101"/>
      <c r="F358" s="64" t="s">
        <v>23</v>
      </c>
      <c r="G358" s="85">
        <f t="shared" ref="G358:P358" si="23">SUM(G342:G354)</f>
        <v>3.51</v>
      </c>
      <c r="H358" s="85">
        <f t="shared" si="23"/>
        <v>8.69</v>
      </c>
      <c r="I358" s="85">
        <f t="shared" si="23"/>
        <v>8.69</v>
      </c>
      <c r="J358" s="85">
        <f t="shared" si="23"/>
        <v>13.87</v>
      </c>
      <c r="K358" s="85">
        <f t="shared" si="23"/>
        <v>13.87</v>
      </c>
      <c r="L358" s="85">
        <f t="shared" si="23"/>
        <v>16.71</v>
      </c>
      <c r="M358" s="85">
        <f t="shared" si="23"/>
        <v>19.38</v>
      </c>
      <c r="N358" s="85">
        <f t="shared" si="23"/>
        <v>19.38</v>
      </c>
      <c r="O358" s="85">
        <f t="shared" si="23"/>
        <v>19.38</v>
      </c>
      <c r="P358" s="85">
        <f t="shared" si="23"/>
        <v>35.06</v>
      </c>
      <c r="Q358" s="85"/>
      <c r="R358" s="20"/>
    </row>
    <row r="359" spans="1:18" s="21" customFormat="1" ht="12.75" hidden="1" x14ac:dyDescent="0.2">
      <c r="A359" s="101"/>
      <c r="B359" s="101"/>
      <c r="C359" s="101"/>
      <c r="D359" s="101"/>
      <c r="E359" s="101"/>
      <c r="F359" s="64" t="s">
        <v>24</v>
      </c>
      <c r="G359" s="85">
        <v>0</v>
      </c>
      <c r="H359" s="85">
        <v>0</v>
      </c>
      <c r="I359" s="85">
        <v>0</v>
      </c>
      <c r="J359" s="85">
        <v>0</v>
      </c>
      <c r="K359" s="85">
        <v>0</v>
      </c>
      <c r="L359" s="85">
        <v>0</v>
      </c>
      <c r="M359" s="85">
        <v>0</v>
      </c>
      <c r="N359" s="85">
        <v>0</v>
      </c>
      <c r="O359" s="85">
        <v>0</v>
      </c>
      <c r="P359" s="85">
        <v>0</v>
      </c>
      <c r="Q359" s="20"/>
      <c r="R359" s="20"/>
    </row>
    <row r="360" spans="1:18" s="48" customFormat="1" ht="38.450000000000003" hidden="1" customHeight="1" x14ac:dyDescent="0.2">
      <c r="A360" s="56">
        <v>8</v>
      </c>
      <c r="B360" s="126" t="s">
        <v>1129</v>
      </c>
      <c r="C360" s="126"/>
      <c r="D360" s="126"/>
      <c r="E360" s="126"/>
      <c r="F360" s="126"/>
      <c r="G360" s="126"/>
      <c r="H360" s="126"/>
      <c r="I360" s="126"/>
      <c r="J360" s="126"/>
      <c r="K360" s="126"/>
      <c r="L360" s="126"/>
      <c r="M360" s="126"/>
      <c r="N360" s="126"/>
      <c r="O360" s="126"/>
      <c r="P360" s="126"/>
      <c r="Q360" s="96"/>
      <c r="R360" s="53"/>
    </row>
    <row r="361" spans="1:18" s="21" customFormat="1" ht="76.5" hidden="1" x14ac:dyDescent="0.2">
      <c r="A361" s="66" t="s">
        <v>507</v>
      </c>
      <c r="B361" s="23" t="s">
        <v>1205</v>
      </c>
      <c r="C361" s="24" t="s">
        <v>62</v>
      </c>
      <c r="D361" s="64" t="s">
        <v>63</v>
      </c>
      <c r="E361" s="66" t="s">
        <v>33</v>
      </c>
      <c r="F361" s="64" t="s">
        <v>31</v>
      </c>
      <c r="G361" s="85"/>
      <c r="H361" s="85"/>
      <c r="I361" s="85"/>
      <c r="J361" s="85"/>
      <c r="K361" s="85"/>
      <c r="L361" s="85"/>
      <c r="M361" s="85"/>
      <c r="N361" s="85"/>
      <c r="O361" s="85"/>
      <c r="P361" s="85">
        <v>2.4</v>
      </c>
      <c r="Q361" s="66" t="s">
        <v>61</v>
      </c>
      <c r="R361" s="66" t="s">
        <v>46</v>
      </c>
    </row>
    <row r="362" spans="1:18" s="21" customFormat="1" ht="38.25" hidden="1" x14ac:dyDescent="0.2">
      <c r="A362" s="66" t="s">
        <v>508</v>
      </c>
      <c r="B362" s="23" t="s">
        <v>650</v>
      </c>
      <c r="C362" s="24" t="s">
        <v>1325</v>
      </c>
      <c r="D362" s="64" t="s">
        <v>1315</v>
      </c>
      <c r="E362" s="66" t="s">
        <v>33</v>
      </c>
      <c r="F362" s="64" t="s">
        <v>28</v>
      </c>
      <c r="G362" s="85"/>
      <c r="H362" s="85">
        <v>2.17</v>
      </c>
      <c r="I362" s="85">
        <v>2.17</v>
      </c>
      <c r="J362" s="85">
        <v>2.17</v>
      </c>
      <c r="K362" s="85">
        <v>2.17</v>
      </c>
      <c r="L362" s="85">
        <v>2.17</v>
      </c>
      <c r="M362" s="85">
        <v>2.17</v>
      </c>
      <c r="N362" s="85">
        <v>2.17</v>
      </c>
      <c r="O362" s="85">
        <v>2.17</v>
      </c>
      <c r="P362" s="85">
        <v>2.17</v>
      </c>
      <c r="Q362" s="64" t="s">
        <v>670</v>
      </c>
      <c r="R362" s="26" t="s">
        <v>671</v>
      </c>
    </row>
    <row r="363" spans="1:18" s="21" customFormat="1" ht="63.75" hidden="1" x14ac:dyDescent="0.2">
      <c r="A363" s="66" t="s">
        <v>509</v>
      </c>
      <c r="B363" s="23" t="s">
        <v>651</v>
      </c>
      <c r="C363" s="24" t="s">
        <v>1326</v>
      </c>
      <c r="D363" s="64" t="s">
        <v>1316</v>
      </c>
      <c r="E363" s="66" t="s">
        <v>33</v>
      </c>
      <c r="F363" s="64" t="s">
        <v>28</v>
      </c>
      <c r="G363" s="85">
        <v>3.51</v>
      </c>
      <c r="H363" s="85">
        <v>3.51</v>
      </c>
      <c r="I363" s="85">
        <v>3.51</v>
      </c>
      <c r="J363" s="85">
        <v>3.51</v>
      </c>
      <c r="K363" s="85">
        <v>3.51</v>
      </c>
      <c r="L363" s="85">
        <v>3.51</v>
      </c>
      <c r="M363" s="85">
        <v>3.51</v>
      </c>
      <c r="N363" s="85">
        <v>3.51</v>
      </c>
      <c r="O363" s="85">
        <v>3.51</v>
      </c>
      <c r="P363" s="85">
        <v>3.51</v>
      </c>
      <c r="Q363" s="64" t="s">
        <v>670</v>
      </c>
      <c r="R363" s="26" t="s">
        <v>671</v>
      </c>
    </row>
    <row r="364" spans="1:18" s="21" customFormat="1" ht="63.75" hidden="1" x14ac:dyDescent="0.2">
      <c r="A364" s="66" t="s">
        <v>510</v>
      </c>
      <c r="B364" s="23" t="s">
        <v>652</v>
      </c>
      <c r="C364" s="24" t="s">
        <v>1327</v>
      </c>
      <c r="D364" s="64" t="s">
        <v>1317</v>
      </c>
      <c r="E364" s="66" t="s">
        <v>33</v>
      </c>
      <c r="F364" s="64" t="s">
        <v>28</v>
      </c>
      <c r="G364" s="85"/>
      <c r="H364" s="85"/>
      <c r="I364" s="85"/>
      <c r="J364" s="85"/>
      <c r="K364" s="85"/>
      <c r="L364" s="85"/>
      <c r="M364" s="85"/>
      <c r="N364" s="85"/>
      <c r="O364" s="85"/>
      <c r="P364" s="85">
        <v>2.67</v>
      </c>
      <c r="Q364" s="64" t="s">
        <v>670</v>
      </c>
      <c r="R364" s="26" t="s">
        <v>671</v>
      </c>
    </row>
    <row r="365" spans="1:18" s="21" customFormat="1" ht="63.75" hidden="1" x14ac:dyDescent="0.2">
      <c r="A365" s="66" t="s">
        <v>1206</v>
      </c>
      <c r="B365" s="23" t="s">
        <v>653</v>
      </c>
      <c r="C365" s="24" t="s">
        <v>1328</v>
      </c>
      <c r="D365" s="64" t="s">
        <v>1318</v>
      </c>
      <c r="E365" s="66" t="s">
        <v>33</v>
      </c>
      <c r="F365" s="64" t="s">
        <v>28</v>
      </c>
      <c r="G365" s="85"/>
      <c r="H365" s="85"/>
      <c r="I365" s="85"/>
      <c r="J365" s="85"/>
      <c r="K365" s="85"/>
      <c r="L365" s="85">
        <v>2.84</v>
      </c>
      <c r="M365" s="85">
        <v>2.84</v>
      </c>
      <c r="N365" s="85">
        <v>2.84</v>
      </c>
      <c r="O365" s="85">
        <v>2.84</v>
      </c>
      <c r="P365" s="85">
        <v>2.84</v>
      </c>
      <c r="Q365" s="64" t="s">
        <v>670</v>
      </c>
      <c r="R365" s="26" t="s">
        <v>671</v>
      </c>
    </row>
    <row r="366" spans="1:18" s="21" customFormat="1" ht="12.75" hidden="1" x14ac:dyDescent="0.2">
      <c r="A366" s="66" t="s">
        <v>1323</v>
      </c>
      <c r="B366" s="23" t="s">
        <v>657</v>
      </c>
      <c r="C366" s="24" t="s">
        <v>1331</v>
      </c>
      <c r="D366" s="64" t="s">
        <v>1321</v>
      </c>
      <c r="E366" s="66" t="s">
        <v>33</v>
      </c>
      <c r="F366" s="64" t="s">
        <v>28</v>
      </c>
      <c r="G366" s="85"/>
      <c r="H366" s="85"/>
      <c r="I366" s="85"/>
      <c r="J366" s="85"/>
      <c r="K366" s="85"/>
      <c r="L366" s="85"/>
      <c r="M366" s="85">
        <v>2.67</v>
      </c>
      <c r="N366" s="85">
        <v>2.67</v>
      </c>
      <c r="O366" s="85">
        <v>2.67</v>
      </c>
      <c r="P366" s="85">
        <v>2.67</v>
      </c>
      <c r="Q366" s="64" t="s">
        <v>670</v>
      </c>
      <c r="R366" s="26" t="s">
        <v>671</v>
      </c>
    </row>
    <row r="367" spans="1:18" s="21" customFormat="1" ht="12.75" hidden="1" x14ac:dyDescent="0.2">
      <c r="A367" s="66" t="s">
        <v>1324</v>
      </c>
      <c r="B367" s="23" t="s">
        <v>657</v>
      </c>
      <c r="C367" s="24" t="s">
        <v>1332</v>
      </c>
      <c r="D367" s="64" t="s">
        <v>1322</v>
      </c>
      <c r="E367" s="66" t="s">
        <v>33</v>
      </c>
      <c r="F367" s="64" t="s">
        <v>28</v>
      </c>
      <c r="G367" s="85"/>
      <c r="H367" s="85">
        <v>3.01</v>
      </c>
      <c r="I367" s="85">
        <v>3.01</v>
      </c>
      <c r="J367" s="85">
        <v>3.01</v>
      </c>
      <c r="K367" s="85">
        <v>3.01</v>
      </c>
      <c r="L367" s="85">
        <v>3.01</v>
      </c>
      <c r="M367" s="85">
        <v>3.01</v>
      </c>
      <c r="N367" s="85">
        <v>3.01</v>
      </c>
      <c r="O367" s="85">
        <v>3.01</v>
      </c>
      <c r="P367" s="85">
        <v>3.01</v>
      </c>
      <c r="Q367" s="64" t="s">
        <v>670</v>
      </c>
      <c r="R367" s="26" t="s">
        <v>671</v>
      </c>
    </row>
    <row r="368" spans="1:18" s="21" customFormat="1" ht="25.5" hidden="1" x14ac:dyDescent="0.2">
      <c r="A368" s="66" t="s">
        <v>1207</v>
      </c>
      <c r="B368" s="23" t="s">
        <v>656</v>
      </c>
      <c r="C368" s="24" t="s">
        <v>1330</v>
      </c>
      <c r="D368" s="64" t="s">
        <v>1320</v>
      </c>
      <c r="E368" s="66" t="s">
        <v>33</v>
      </c>
      <c r="F368" s="64" t="s">
        <v>31</v>
      </c>
      <c r="G368" s="85"/>
      <c r="H368" s="85"/>
      <c r="I368" s="85"/>
      <c r="J368" s="85"/>
      <c r="K368" s="85"/>
      <c r="L368" s="85"/>
      <c r="M368" s="85"/>
      <c r="N368" s="85"/>
      <c r="O368" s="85"/>
      <c r="P368" s="85">
        <v>2.2599999999999998</v>
      </c>
      <c r="Q368" s="64" t="s">
        <v>670</v>
      </c>
      <c r="R368" s="26" t="s">
        <v>671</v>
      </c>
    </row>
    <row r="369" spans="1:18" s="21" customFormat="1" ht="12.75" hidden="1" x14ac:dyDescent="0.2">
      <c r="A369" s="101" t="s">
        <v>27</v>
      </c>
      <c r="B369" s="101"/>
      <c r="C369" s="101"/>
      <c r="D369" s="101"/>
      <c r="E369" s="101"/>
      <c r="F369" s="64" t="s">
        <v>28</v>
      </c>
      <c r="G369" s="85">
        <f>G362+G363+G364+G365+G366+G367</f>
        <v>3.51</v>
      </c>
      <c r="H369" s="85">
        <f t="shared" ref="H369:P369" si="24">H362+H363+H364+H365+H366+H367</f>
        <v>8.69</v>
      </c>
      <c r="I369" s="85">
        <f t="shared" si="24"/>
        <v>8.69</v>
      </c>
      <c r="J369" s="85">
        <f t="shared" si="24"/>
        <v>8.69</v>
      </c>
      <c r="K369" s="85">
        <f t="shared" si="24"/>
        <v>8.69</v>
      </c>
      <c r="L369" s="85">
        <f t="shared" si="24"/>
        <v>11.53</v>
      </c>
      <c r="M369" s="85">
        <f t="shared" si="24"/>
        <v>14.2</v>
      </c>
      <c r="N369" s="85">
        <f t="shared" si="24"/>
        <v>14.2</v>
      </c>
      <c r="O369" s="85">
        <f t="shared" si="24"/>
        <v>14.2</v>
      </c>
      <c r="P369" s="85">
        <f t="shared" si="24"/>
        <v>16.869999999999997</v>
      </c>
      <c r="Q369" s="20"/>
      <c r="R369" s="20"/>
    </row>
    <row r="370" spans="1:18" s="21" customFormat="1" ht="12.75" hidden="1" x14ac:dyDescent="0.2">
      <c r="A370" s="101"/>
      <c r="B370" s="101"/>
      <c r="C370" s="101"/>
      <c r="D370" s="101"/>
      <c r="E370" s="101"/>
      <c r="F370" s="64" t="s">
        <v>31</v>
      </c>
      <c r="G370" s="85">
        <f>G361+G368</f>
        <v>0</v>
      </c>
      <c r="H370" s="85">
        <f t="shared" ref="H370:P370" si="25">H361+H368</f>
        <v>0</v>
      </c>
      <c r="I370" s="85">
        <f t="shared" si="25"/>
        <v>0</v>
      </c>
      <c r="J370" s="85">
        <f t="shared" si="25"/>
        <v>0</v>
      </c>
      <c r="K370" s="85">
        <f t="shared" si="25"/>
        <v>0</v>
      </c>
      <c r="L370" s="85">
        <f t="shared" si="25"/>
        <v>0</v>
      </c>
      <c r="M370" s="85">
        <f t="shared" si="25"/>
        <v>0</v>
      </c>
      <c r="N370" s="85">
        <f t="shared" si="25"/>
        <v>0</v>
      </c>
      <c r="O370" s="85">
        <f t="shared" si="25"/>
        <v>0</v>
      </c>
      <c r="P370" s="85">
        <f t="shared" si="25"/>
        <v>4.66</v>
      </c>
      <c r="Q370" s="20"/>
      <c r="R370" s="20"/>
    </row>
    <row r="371" spans="1:18" s="21" customFormat="1" ht="12.75" hidden="1" x14ac:dyDescent="0.2">
      <c r="A371" s="101"/>
      <c r="B371" s="101"/>
      <c r="C371" s="101"/>
      <c r="D371" s="101"/>
      <c r="E371" s="101"/>
      <c r="F371" s="64" t="s">
        <v>32</v>
      </c>
      <c r="G371" s="85">
        <v>0</v>
      </c>
      <c r="H371" s="85">
        <v>0</v>
      </c>
      <c r="I371" s="85">
        <v>0</v>
      </c>
      <c r="J371" s="85">
        <v>0</v>
      </c>
      <c r="K371" s="85">
        <v>0</v>
      </c>
      <c r="L371" s="85">
        <v>0</v>
      </c>
      <c r="M371" s="85">
        <v>0</v>
      </c>
      <c r="N371" s="85">
        <v>0</v>
      </c>
      <c r="O371" s="85">
        <v>0</v>
      </c>
      <c r="P371" s="85">
        <v>0</v>
      </c>
      <c r="Q371" s="20"/>
      <c r="R371" s="20"/>
    </row>
    <row r="372" spans="1:18" s="21" customFormat="1" ht="12.75" hidden="1" x14ac:dyDescent="0.2">
      <c r="A372" s="101"/>
      <c r="B372" s="101"/>
      <c r="C372" s="101"/>
      <c r="D372" s="101"/>
      <c r="E372" s="101"/>
      <c r="F372" s="64" t="s">
        <v>23</v>
      </c>
      <c r="G372" s="85">
        <f t="shared" ref="G372:P372" si="26">SUM(G361:G368)</f>
        <v>3.51</v>
      </c>
      <c r="H372" s="85">
        <f t="shared" si="26"/>
        <v>8.69</v>
      </c>
      <c r="I372" s="85">
        <f t="shared" si="26"/>
        <v>8.69</v>
      </c>
      <c r="J372" s="85">
        <f t="shared" si="26"/>
        <v>8.69</v>
      </c>
      <c r="K372" s="85">
        <f t="shared" si="26"/>
        <v>8.69</v>
      </c>
      <c r="L372" s="85">
        <f t="shared" si="26"/>
        <v>11.53</v>
      </c>
      <c r="M372" s="85">
        <f t="shared" si="26"/>
        <v>14.2</v>
      </c>
      <c r="N372" s="85">
        <f t="shared" si="26"/>
        <v>14.2</v>
      </c>
      <c r="O372" s="85">
        <f t="shared" si="26"/>
        <v>14.2</v>
      </c>
      <c r="P372" s="85">
        <f t="shared" si="26"/>
        <v>21.529999999999994</v>
      </c>
      <c r="Q372" s="85"/>
      <c r="R372" s="20"/>
    </row>
    <row r="373" spans="1:18" s="21" customFormat="1" ht="12.75" hidden="1" x14ac:dyDescent="0.2">
      <c r="A373" s="101"/>
      <c r="B373" s="101"/>
      <c r="C373" s="101"/>
      <c r="D373" s="101"/>
      <c r="E373" s="101"/>
      <c r="F373" s="64" t="s">
        <v>24</v>
      </c>
      <c r="G373" s="85">
        <v>0</v>
      </c>
      <c r="H373" s="85">
        <v>0</v>
      </c>
      <c r="I373" s="85">
        <v>0</v>
      </c>
      <c r="J373" s="85">
        <v>0</v>
      </c>
      <c r="K373" s="85">
        <v>0</v>
      </c>
      <c r="L373" s="85">
        <v>0</v>
      </c>
      <c r="M373" s="85">
        <v>0</v>
      </c>
      <c r="N373" s="85">
        <v>0</v>
      </c>
      <c r="O373" s="85">
        <v>0</v>
      </c>
      <c r="P373" s="85">
        <v>0</v>
      </c>
      <c r="Q373" s="20"/>
      <c r="R373" s="20"/>
    </row>
    <row r="374" spans="1:18" s="48" customFormat="1" ht="64.5" hidden="1" customHeight="1" x14ac:dyDescent="0.2">
      <c r="A374" s="56">
        <v>9</v>
      </c>
      <c r="B374" s="126" t="s">
        <v>1130</v>
      </c>
      <c r="C374" s="126"/>
      <c r="D374" s="126"/>
      <c r="E374" s="126"/>
      <c r="F374" s="126"/>
      <c r="G374" s="126"/>
      <c r="H374" s="126"/>
      <c r="I374" s="126"/>
      <c r="J374" s="126"/>
      <c r="K374" s="126"/>
      <c r="L374" s="126"/>
      <c r="M374" s="126"/>
      <c r="N374" s="126"/>
      <c r="O374" s="126"/>
      <c r="P374" s="126"/>
      <c r="Q374" s="96"/>
      <c r="R374" s="53"/>
    </row>
    <row r="375" spans="1:18" s="21" customFormat="1" ht="12.75" hidden="1" x14ac:dyDescent="0.2">
      <c r="A375" s="66" t="s">
        <v>65</v>
      </c>
      <c r="B375" s="24" t="s">
        <v>1140</v>
      </c>
      <c r="C375" s="24" t="s">
        <v>83</v>
      </c>
      <c r="D375" s="66" t="s">
        <v>84</v>
      </c>
      <c r="E375" s="66" t="s">
        <v>64</v>
      </c>
      <c r="F375" s="64" t="s">
        <v>28</v>
      </c>
      <c r="G375" s="85">
        <v>0.68</v>
      </c>
      <c r="H375" s="85">
        <v>0.68</v>
      </c>
      <c r="I375" s="85">
        <v>0.68</v>
      </c>
      <c r="J375" s="85">
        <v>0.68</v>
      </c>
      <c r="K375" s="85">
        <v>0.68</v>
      </c>
      <c r="L375" s="85">
        <v>0.68</v>
      </c>
      <c r="M375" s="85">
        <v>0.68</v>
      </c>
      <c r="N375" s="85">
        <v>0.68</v>
      </c>
      <c r="O375" s="85">
        <v>0.68</v>
      </c>
      <c r="P375" s="85">
        <v>0.68</v>
      </c>
      <c r="Q375" s="66" t="s">
        <v>61</v>
      </c>
      <c r="R375" s="66" t="s">
        <v>1140</v>
      </c>
    </row>
    <row r="376" spans="1:18" s="21" customFormat="1" ht="12.75" hidden="1" x14ac:dyDescent="0.2">
      <c r="A376" s="66" t="s">
        <v>66</v>
      </c>
      <c r="B376" s="24" t="s">
        <v>1140</v>
      </c>
      <c r="C376" s="24" t="s">
        <v>83</v>
      </c>
      <c r="D376" s="66" t="s">
        <v>85</v>
      </c>
      <c r="E376" s="66" t="s">
        <v>64</v>
      </c>
      <c r="F376" s="64" t="s">
        <v>28</v>
      </c>
      <c r="G376" s="88">
        <v>1E-4</v>
      </c>
      <c r="H376" s="88">
        <v>1E-4</v>
      </c>
      <c r="I376" s="88">
        <v>1E-4</v>
      </c>
      <c r="J376" s="88">
        <v>1E-4</v>
      </c>
      <c r="K376" s="88">
        <v>1E-4</v>
      </c>
      <c r="L376" s="88">
        <v>1E-4</v>
      </c>
      <c r="M376" s="88">
        <v>1E-4</v>
      </c>
      <c r="N376" s="88">
        <v>1E-4</v>
      </c>
      <c r="O376" s="88">
        <v>1E-4</v>
      </c>
      <c r="P376" s="88">
        <v>1E-4</v>
      </c>
      <c r="Q376" s="66" t="s">
        <v>61</v>
      </c>
      <c r="R376" s="66" t="s">
        <v>1140</v>
      </c>
    </row>
    <row r="377" spans="1:18" s="21" customFormat="1" ht="12.75" hidden="1" x14ac:dyDescent="0.2">
      <c r="A377" s="66" t="s">
        <v>658</v>
      </c>
      <c r="B377" s="24" t="s">
        <v>1140</v>
      </c>
      <c r="C377" s="24" t="s">
        <v>86</v>
      </c>
      <c r="D377" s="66" t="s">
        <v>87</v>
      </c>
      <c r="E377" s="66" t="s">
        <v>64</v>
      </c>
      <c r="F377" s="64" t="s">
        <v>28</v>
      </c>
      <c r="G377" s="85">
        <v>0.45</v>
      </c>
      <c r="H377" s="85">
        <v>0.45</v>
      </c>
      <c r="I377" s="85">
        <v>0.45</v>
      </c>
      <c r="J377" s="85">
        <v>0.45</v>
      </c>
      <c r="K377" s="85">
        <v>0.45</v>
      </c>
      <c r="L377" s="85">
        <v>0.45</v>
      </c>
      <c r="M377" s="85">
        <v>0.45</v>
      </c>
      <c r="N377" s="85">
        <v>0.45</v>
      </c>
      <c r="O377" s="85">
        <v>0.45</v>
      </c>
      <c r="P377" s="85">
        <v>0.45</v>
      </c>
      <c r="Q377" s="66" t="s">
        <v>61</v>
      </c>
      <c r="R377" s="66" t="s">
        <v>1140</v>
      </c>
    </row>
    <row r="378" spans="1:18" s="21" customFormat="1" ht="12.75" hidden="1" x14ac:dyDescent="0.2">
      <c r="A378" s="66" t="s">
        <v>659</v>
      </c>
      <c r="B378" s="24" t="s">
        <v>1140</v>
      </c>
      <c r="C378" s="24" t="s">
        <v>86</v>
      </c>
      <c r="D378" s="66" t="s">
        <v>89</v>
      </c>
      <c r="E378" s="66" t="s">
        <v>64</v>
      </c>
      <c r="F378" s="64" t="s">
        <v>28</v>
      </c>
      <c r="G378" s="85">
        <v>0.15</v>
      </c>
      <c r="H378" s="85">
        <v>0.15</v>
      </c>
      <c r="I378" s="85">
        <v>0.15</v>
      </c>
      <c r="J378" s="85">
        <v>0.15</v>
      </c>
      <c r="K378" s="85">
        <v>0.15</v>
      </c>
      <c r="L378" s="85">
        <v>0.15</v>
      </c>
      <c r="M378" s="85">
        <v>0.15</v>
      </c>
      <c r="N378" s="85">
        <v>0.15</v>
      </c>
      <c r="O378" s="85">
        <v>0.15</v>
      </c>
      <c r="P378" s="85">
        <v>0.15</v>
      </c>
      <c r="Q378" s="66" t="s">
        <v>61</v>
      </c>
      <c r="R378" s="66" t="s">
        <v>1140</v>
      </c>
    </row>
    <row r="379" spans="1:18" s="21" customFormat="1" ht="12.75" hidden="1" x14ac:dyDescent="0.2">
      <c r="A379" s="66" t="s">
        <v>660</v>
      </c>
      <c r="B379" s="24" t="s">
        <v>1140</v>
      </c>
      <c r="C379" s="24" t="s">
        <v>86</v>
      </c>
      <c r="D379" s="66" t="s">
        <v>88</v>
      </c>
      <c r="E379" s="66" t="s">
        <v>64</v>
      </c>
      <c r="F379" s="64" t="s">
        <v>28</v>
      </c>
      <c r="G379" s="63">
        <v>0.68</v>
      </c>
      <c r="H379" s="63">
        <v>0.68</v>
      </c>
      <c r="I379" s="63">
        <v>0.68</v>
      </c>
      <c r="J379" s="63">
        <v>0.68</v>
      </c>
      <c r="K379" s="63">
        <v>0.68</v>
      </c>
      <c r="L379" s="63">
        <v>0.68</v>
      </c>
      <c r="M379" s="63">
        <v>0.68</v>
      </c>
      <c r="N379" s="63">
        <v>0.68</v>
      </c>
      <c r="O379" s="63">
        <v>0.68</v>
      </c>
      <c r="P379" s="63">
        <v>0.68</v>
      </c>
      <c r="Q379" s="66" t="s">
        <v>61</v>
      </c>
      <c r="R379" s="66" t="s">
        <v>1140</v>
      </c>
    </row>
    <row r="380" spans="1:18" s="21" customFormat="1" ht="25.5" hidden="1" x14ac:dyDescent="0.2">
      <c r="A380" s="66" t="s">
        <v>661</v>
      </c>
      <c r="B380" s="24" t="s">
        <v>1204</v>
      </c>
      <c r="C380" s="24" t="s">
        <v>797</v>
      </c>
      <c r="D380" s="66" t="s">
        <v>1203</v>
      </c>
      <c r="E380" s="66" t="s">
        <v>33</v>
      </c>
      <c r="F380" s="64" t="s">
        <v>31</v>
      </c>
      <c r="G380" s="85"/>
      <c r="H380" s="85"/>
      <c r="I380" s="85"/>
      <c r="J380" s="85"/>
      <c r="K380" s="85"/>
      <c r="L380" s="85"/>
      <c r="M380" s="85"/>
      <c r="N380" s="85"/>
      <c r="O380" s="85"/>
      <c r="P380" s="85">
        <v>1.34</v>
      </c>
      <c r="Q380" s="66" t="s">
        <v>61</v>
      </c>
      <c r="R380" s="66" t="s">
        <v>46</v>
      </c>
    </row>
    <row r="381" spans="1:18" s="21" customFormat="1" ht="25.5" hidden="1" x14ac:dyDescent="0.2">
      <c r="A381" s="66" t="s">
        <v>662</v>
      </c>
      <c r="B381" s="24" t="s">
        <v>447</v>
      </c>
      <c r="C381" s="24" t="s">
        <v>446</v>
      </c>
      <c r="D381" s="66" t="s">
        <v>1276</v>
      </c>
      <c r="E381" s="66" t="s">
        <v>33</v>
      </c>
      <c r="F381" s="64" t="s">
        <v>31</v>
      </c>
      <c r="G381" s="85">
        <v>0.5</v>
      </c>
      <c r="H381" s="85">
        <v>0.5</v>
      </c>
      <c r="I381" s="85">
        <v>0.5</v>
      </c>
      <c r="J381" s="85">
        <v>0.5</v>
      </c>
      <c r="K381" s="85">
        <v>0.5</v>
      </c>
      <c r="L381" s="85">
        <v>0.5</v>
      </c>
      <c r="M381" s="85">
        <v>0.5</v>
      </c>
      <c r="N381" s="85">
        <v>0.5</v>
      </c>
      <c r="O381" s="85">
        <v>0.5</v>
      </c>
      <c r="P381" s="85">
        <v>0.5</v>
      </c>
      <c r="Q381" s="66" t="s">
        <v>447</v>
      </c>
      <c r="R381" s="66" t="s">
        <v>448</v>
      </c>
    </row>
    <row r="382" spans="1:18" s="21" customFormat="1" ht="38.25" hidden="1" x14ac:dyDescent="0.2">
      <c r="A382" s="66" t="s">
        <v>663</v>
      </c>
      <c r="B382" s="24" t="s">
        <v>447</v>
      </c>
      <c r="C382" s="24" t="s">
        <v>446</v>
      </c>
      <c r="D382" s="66" t="s">
        <v>445</v>
      </c>
      <c r="E382" s="66" t="s">
        <v>33</v>
      </c>
      <c r="F382" s="64" t="s">
        <v>31</v>
      </c>
      <c r="G382" s="85">
        <v>0.5</v>
      </c>
      <c r="H382" s="85">
        <v>0.5</v>
      </c>
      <c r="I382" s="85">
        <v>0.5</v>
      </c>
      <c r="J382" s="85">
        <v>0.5</v>
      </c>
      <c r="K382" s="85">
        <v>0.5</v>
      </c>
      <c r="L382" s="85">
        <v>0.5</v>
      </c>
      <c r="M382" s="85">
        <v>0.5</v>
      </c>
      <c r="N382" s="85">
        <v>0.5</v>
      </c>
      <c r="O382" s="85">
        <v>0.5</v>
      </c>
      <c r="P382" s="85">
        <v>0.5</v>
      </c>
      <c r="Q382" s="64" t="s">
        <v>447</v>
      </c>
      <c r="R382" s="66" t="s">
        <v>448</v>
      </c>
    </row>
    <row r="383" spans="1:18" s="21" customFormat="1" ht="12.75" x14ac:dyDescent="0.2">
      <c r="A383" s="66" t="s">
        <v>664</v>
      </c>
      <c r="B383" s="65" t="s">
        <v>577</v>
      </c>
      <c r="C383" s="65" t="s">
        <v>580</v>
      </c>
      <c r="D383" s="66" t="s">
        <v>1290</v>
      </c>
      <c r="E383" s="66" t="s">
        <v>33</v>
      </c>
      <c r="F383" s="64" t="s">
        <v>28</v>
      </c>
      <c r="G383" s="85">
        <v>0.75</v>
      </c>
      <c r="H383" s="85">
        <v>0.75</v>
      </c>
      <c r="I383" s="85">
        <v>0.75</v>
      </c>
      <c r="J383" s="85">
        <v>0.75</v>
      </c>
      <c r="K383" s="85">
        <v>0.75</v>
      </c>
      <c r="L383" s="85">
        <v>0.75</v>
      </c>
      <c r="M383" s="85">
        <v>0.75</v>
      </c>
      <c r="N383" s="85">
        <v>0.75</v>
      </c>
      <c r="O383" s="85">
        <v>0.75</v>
      </c>
      <c r="P383" s="85">
        <v>0.75</v>
      </c>
      <c r="Q383" s="64" t="s">
        <v>45</v>
      </c>
      <c r="R383" s="64" t="s">
        <v>582</v>
      </c>
    </row>
    <row r="384" spans="1:18" s="21" customFormat="1" ht="12.75" x14ac:dyDescent="0.2">
      <c r="A384" s="66" t="s">
        <v>665</v>
      </c>
      <c r="B384" s="65" t="s">
        <v>579</v>
      </c>
      <c r="C384" s="65" t="s">
        <v>581</v>
      </c>
      <c r="D384" s="66" t="s">
        <v>1291</v>
      </c>
      <c r="E384" s="66" t="s">
        <v>33</v>
      </c>
      <c r="F384" s="64" t="s">
        <v>28</v>
      </c>
      <c r="G384" s="85"/>
      <c r="H384" s="85"/>
      <c r="I384" s="85">
        <v>0.75</v>
      </c>
      <c r="J384" s="85">
        <v>0.75</v>
      </c>
      <c r="K384" s="85">
        <v>0.75</v>
      </c>
      <c r="L384" s="85">
        <v>0.75</v>
      </c>
      <c r="M384" s="85">
        <v>0.75</v>
      </c>
      <c r="N384" s="85">
        <v>0.75</v>
      </c>
      <c r="O384" s="85">
        <v>0.75</v>
      </c>
      <c r="P384" s="85">
        <v>0.75</v>
      </c>
      <c r="Q384" s="64" t="s">
        <v>45</v>
      </c>
      <c r="R384" s="64" t="s">
        <v>582</v>
      </c>
    </row>
    <row r="385" spans="1:18" s="21" customFormat="1" ht="12.75" x14ac:dyDescent="0.2">
      <c r="A385" s="66" t="s">
        <v>666</v>
      </c>
      <c r="B385" s="65" t="s">
        <v>583</v>
      </c>
      <c r="C385" s="65" t="s">
        <v>584</v>
      </c>
      <c r="D385" s="66" t="s">
        <v>585</v>
      </c>
      <c r="E385" s="66" t="s">
        <v>33</v>
      </c>
      <c r="F385" s="64" t="s">
        <v>28</v>
      </c>
      <c r="G385" s="85"/>
      <c r="H385" s="85"/>
      <c r="I385" s="85"/>
      <c r="J385" s="85"/>
      <c r="K385" s="85">
        <v>1.85</v>
      </c>
      <c r="L385" s="85">
        <v>1.85</v>
      </c>
      <c r="M385" s="85">
        <v>1.85</v>
      </c>
      <c r="N385" s="85">
        <v>1.85</v>
      </c>
      <c r="O385" s="85">
        <v>1.85</v>
      </c>
      <c r="P385" s="85">
        <v>1.85</v>
      </c>
      <c r="Q385" s="64" t="s">
        <v>45</v>
      </c>
      <c r="R385" s="64" t="s">
        <v>582</v>
      </c>
    </row>
    <row r="386" spans="1:18" s="21" customFormat="1" ht="12.75" x14ac:dyDescent="0.2">
      <c r="A386" s="66" t="s">
        <v>667</v>
      </c>
      <c r="B386" s="65" t="s">
        <v>582</v>
      </c>
      <c r="C386" s="24" t="s">
        <v>796</v>
      </c>
      <c r="D386" s="66" t="s">
        <v>1292</v>
      </c>
      <c r="E386" s="84" t="s">
        <v>33</v>
      </c>
      <c r="F386" s="81" t="s">
        <v>31</v>
      </c>
      <c r="G386" s="85">
        <v>0.18</v>
      </c>
      <c r="H386" s="85">
        <v>0.18</v>
      </c>
      <c r="I386" s="85">
        <v>0.18</v>
      </c>
      <c r="J386" s="85">
        <v>0.18</v>
      </c>
      <c r="K386" s="85">
        <v>0.18</v>
      </c>
      <c r="L386" s="85">
        <v>0.18</v>
      </c>
      <c r="M386" s="85">
        <v>0.18</v>
      </c>
      <c r="N386" s="85">
        <v>0.18</v>
      </c>
      <c r="O386" s="85">
        <v>0.18</v>
      </c>
      <c r="P386" s="85">
        <v>0.18</v>
      </c>
      <c r="Q386" s="66" t="s">
        <v>61</v>
      </c>
      <c r="R386" s="64" t="s">
        <v>582</v>
      </c>
    </row>
    <row r="387" spans="1:18" s="21" customFormat="1" ht="12.75" x14ac:dyDescent="0.2">
      <c r="A387" s="66" t="s">
        <v>668</v>
      </c>
      <c r="B387" s="65" t="s">
        <v>582</v>
      </c>
      <c r="C387" s="24" t="s">
        <v>796</v>
      </c>
      <c r="D387" s="66" t="s">
        <v>1293</v>
      </c>
      <c r="E387" s="84" t="s">
        <v>33</v>
      </c>
      <c r="F387" s="81" t="s">
        <v>31</v>
      </c>
      <c r="G387" s="85">
        <v>0.01</v>
      </c>
      <c r="H387" s="85">
        <v>0.01</v>
      </c>
      <c r="I387" s="85">
        <v>0.01</v>
      </c>
      <c r="J387" s="85">
        <v>0.01</v>
      </c>
      <c r="K387" s="85">
        <v>0.01</v>
      </c>
      <c r="L387" s="85">
        <v>0.01</v>
      </c>
      <c r="M387" s="85">
        <v>0.01</v>
      </c>
      <c r="N387" s="85">
        <v>0.01</v>
      </c>
      <c r="O387" s="85">
        <v>0.01</v>
      </c>
      <c r="P387" s="85">
        <v>0.01</v>
      </c>
      <c r="Q387" s="66" t="s">
        <v>61</v>
      </c>
      <c r="R387" s="64" t="s">
        <v>582</v>
      </c>
    </row>
    <row r="388" spans="1:18" s="21" customFormat="1" ht="12.75" x14ac:dyDescent="0.2">
      <c r="A388" s="66" t="s">
        <v>669</v>
      </c>
      <c r="B388" s="65" t="s">
        <v>582</v>
      </c>
      <c r="C388" s="24" t="s">
        <v>796</v>
      </c>
      <c r="D388" s="66" t="s">
        <v>1294</v>
      </c>
      <c r="E388" s="84" t="s">
        <v>33</v>
      </c>
      <c r="F388" s="81" t="s">
        <v>31</v>
      </c>
      <c r="G388" s="85">
        <v>0.46</v>
      </c>
      <c r="H388" s="85">
        <v>0.46</v>
      </c>
      <c r="I388" s="85">
        <v>0.46</v>
      </c>
      <c r="J388" s="85">
        <v>0.46</v>
      </c>
      <c r="K388" s="85">
        <v>0.46</v>
      </c>
      <c r="L388" s="85">
        <v>0.46</v>
      </c>
      <c r="M388" s="85">
        <v>0.46</v>
      </c>
      <c r="N388" s="85">
        <v>0.46</v>
      </c>
      <c r="O388" s="85">
        <v>0.46</v>
      </c>
      <c r="P388" s="85">
        <v>0.46</v>
      </c>
      <c r="Q388" s="66" t="s">
        <v>61</v>
      </c>
      <c r="R388" s="64" t="s">
        <v>582</v>
      </c>
    </row>
    <row r="389" spans="1:18" s="21" customFormat="1" ht="12.75" x14ac:dyDescent="0.2">
      <c r="A389" s="66" t="s">
        <v>1277</v>
      </c>
      <c r="B389" s="65" t="s">
        <v>582</v>
      </c>
      <c r="C389" s="24" t="s">
        <v>796</v>
      </c>
      <c r="D389" s="66" t="s">
        <v>1295</v>
      </c>
      <c r="E389" s="84" t="s">
        <v>33</v>
      </c>
      <c r="F389" s="81" t="s">
        <v>31</v>
      </c>
      <c r="G389" s="88">
        <v>1E-4</v>
      </c>
      <c r="H389" s="88">
        <v>1E-4</v>
      </c>
      <c r="I389" s="88">
        <v>1E-4</v>
      </c>
      <c r="J389" s="88">
        <v>1E-4</v>
      </c>
      <c r="K389" s="88">
        <v>1E-4</v>
      </c>
      <c r="L389" s="88">
        <v>1E-4</v>
      </c>
      <c r="M389" s="88">
        <v>1E-4</v>
      </c>
      <c r="N389" s="88">
        <v>1E-4</v>
      </c>
      <c r="O389" s="88">
        <v>1E-4</v>
      </c>
      <c r="P389" s="88">
        <v>1E-4</v>
      </c>
      <c r="Q389" s="66" t="s">
        <v>61</v>
      </c>
      <c r="R389" s="64" t="s">
        <v>582</v>
      </c>
    </row>
    <row r="390" spans="1:18" s="21" customFormat="1" ht="12.75" hidden="1" x14ac:dyDescent="0.2">
      <c r="A390" s="66" t="s">
        <v>1278</v>
      </c>
      <c r="B390" s="65" t="s">
        <v>1297</v>
      </c>
      <c r="C390" s="24" t="s">
        <v>753</v>
      </c>
      <c r="D390" s="66" t="s">
        <v>754</v>
      </c>
      <c r="E390" s="66" t="s">
        <v>33</v>
      </c>
      <c r="F390" s="64" t="s">
        <v>31</v>
      </c>
      <c r="G390" s="85"/>
      <c r="H390" s="85"/>
      <c r="I390" s="85"/>
      <c r="J390" s="85"/>
      <c r="K390" s="85"/>
      <c r="L390" s="85"/>
      <c r="M390" s="85"/>
      <c r="N390" s="85">
        <v>1.1000000000000001</v>
      </c>
      <c r="O390" s="85">
        <v>1.1000000000000001</v>
      </c>
      <c r="P390" s="85">
        <v>1.1000000000000001</v>
      </c>
      <c r="Q390" s="66" t="s">
        <v>648</v>
      </c>
      <c r="R390" s="66" t="s">
        <v>757</v>
      </c>
    </row>
    <row r="391" spans="1:18" s="21" customFormat="1" ht="12.75" hidden="1" x14ac:dyDescent="0.2">
      <c r="A391" s="66" t="s">
        <v>1279</v>
      </c>
      <c r="B391" s="65" t="s">
        <v>1297</v>
      </c>
      <c r="C391" s="24" t="s">
        <v>753</v>
      </c>
      <c r="D391" s="66" t="s">
        <v>755</v>
      </c>
      <c r="E391" s="66" t="s">
        <v>33</v>
      </c>
      <c r="F391" s="64" t="s">
        <v>31</v>
      </c>
      <c r="G391" s="85"/>
      <c r="H391" s="85"/>
      <c r="I391" s="85">
        <v>0.4</v>
      </c>
      <c r="J391" s="85">
        <v>0.4</v>
      </c>
      <c r="K391" s="85">
        <v>0.4</v>
      </c>
      <c r="L391" s="85">
        <v>0.4</v>
      </c>
      <c r="M391" s="85">
        <v>0.4</v>
      </c>
      <c r="N391" s="85">
        <v>0.4</v>
      </c>
      <c r="O391" s="85">
        <v>0.4</v>
      </c>
      <c r="P391" s="85">
        <v>0.4</v>
      </c>
      <c r="Q391" s="66" t="s">
        <v>648</v>
      </c>
      <c r="R391" s="66" t="s">
        <v>757</v>
      </c>
    </row>
    <row r="392" spans="1:18" s="21" customFormat="1" ht="12.75" hidden="1" x14ac:dyDescent="0.2">
      <c r="A392" s="66" t="s">
        <v>1280</v>
      </c>
      <c r="B392" s="65" t="s">
        <v>1298</v>
      </c>
      <c r="C392" s="24" t="s">
        <v>753</v>
      </c>
      <c r="D392" s="66" t="s">
        <v>756</v>
      </c>
      <c r="E392" s="66" t="s">
        <v>33</v>
      </c>
      <c r="F392" s="64" t="s">
        <v>31</v>
      </c>
      <c r="G392" s="85"/>
      <c r="H392" s="85"/>
      <c r="I392" s="85"/>
      <c r="J392" s="85">
        <v>0.1</v>
      </c>
      <c r="K392" s="85">
        <v>0.1</v>
      </c>
      <c r="L392" s="85">
        <v>0.1</v>
      </c>
      <c r="M392" s="85">
        <v>0.1</v>
      </c>
      <c r="N392" s="85">
        <v>0.1</v>
      </c>
      <c r="O392" s="85">
        <v>0.1</v>
      </c>
      <c r="P392" s="85">
        <v>0.1</v>
      </c>
      <c r="Q392" s="66" t="s">
        <v>648</v>
      </c>
      <c r="R392" s="66" t="s">
        <v>757</v>
      </c>
    </row>
    <row r="393" spans="1:18" s="21" customFormat="1" ht="25.5" hidden="1" x14ac:dyDescent="0.2">
      <c r="A393" s="66" t="s">
        <v>1281</v>
      </c>
      <c r="B393" s="65" t="s">
        <v>752</v>
      </c>
      <c r="C393" s="24" t="s">
        <v>758</v>
      </c>
      <c r="D393" s="66" t="s">
        <v>1296</v>
      </c>
      <c r="E393" s="66" t="s">
        <v>33</v>
      </c>
      <c r="F393" s="64" t="s">
        <v>31</v>
      </c>
      <c r="G393" s="85">
        <v>0.4</v>
      </c>
      <c r="H393" s="85">
        <v>0.4</v>
      </c>
      <c r="I393" s="85">
        <v>0.4</v>
      </c>
      <c r="J393" s="85">
        <v>0.4</v>
      </c>
      <c r="K393" s="85">
        <v>0.4</v>
      </c>
      <c r="L393" s="85">
        <v>0.4</v>
      </c>
      <c r="M393" s="85">
        <v>0.4</v>
      </c>
      <c r="N393" s="85">
        <v>0.4</v>
      </c>
      <c r="O393" s="85">
        <v>0.4</v>
      </c>
      <c r="P393" s="85">
        <v>0.4</v>
      </c>
      <c r="Q393" s="66" t="s">
        <v>648</v>
      </c>
      <c r="R393" s="66" t="s">
        <v>757</v>
      </c>
    </row>
    <row r="394" spans="1:18" s="21" customFormat="1" ht="51" hidden="1" x14ac:dyDescent="0.2">
      <c r="A394" s="66" t="s">
        <v>1299</v>
      </c>
      <c r="B394" s="65" t="s">
        <v>672</v>
      </c>
      <c r="C394" s="24" t="s">
        <v>707</v>
      </c>
      <c r="D394" s="66" t="s">
        <v>1341</v>
      </c>
      <c r="E394" s="66" t="s">
        <v>33</v>
      </c>
      <c r="F394" s="64" t="s">
        <v>28</v>
      </c>
      <c r="G394" s="85">
        <v>0.36</v>
      </c>
      <c r="H394" s="85">
        <v>0.36</v>
      </c>
      <c r="I394" s="85">
        <v>0.36</v>
      </c>
      <c r="J394" s="85">
        <v>0.36</v>
      </c>
      <c r="K394" s="85">
        <v>0.36</v>
      </c>
      <c r="L394" s="85">
        <v>0.36</v>
      </c>
      <c r="M394" s="85">
        <v>0.36</v>
      </c>
      <c r="N394" s="85">
        <v>0.36</v>
      </c>
      <c r="O394" s="85">
        <v>0.36</v>
      </c>
      <c r="P394" s="85">
        <v>0.36</v>
      </c>
      <c r="Q394" s="66" t="s">
        <v>706</v>
      </c>
      <c r="R394" s="66" t="s">
        <v>671</v>
      </c>
    </row>
    <row r="395" spans="1:18" s="21" customFormat="1" ht="25.5" hidden="1" x14ac:dyDescent="0.2">
      <c r="A395" s="66" t="s">
        <v>1300</v>
      </c>
      <c r="B395" s="65" t="s">
        <v>673</v>
      </c>
      <c r="C395" s="24" t="s">
        <v>725</v>
      </c>
      <c r="D395" s="66" t="s">
        <v>1342</v>
      </c>
      <c r="E395" s="66" t="s">
        <v>33</v>
      </c>
      <c r="F395" s="64" t="s">
        <v>28</v>
      </c>
      <c r="G395" s="85">
        <v>0.25</v>
      </c>
      <c r="H395" s="85">
        <v>0.25</v>
      </c>
      <c r="I395" s="85">
        <v>0.25</v>
      </c>
      <c r="J395" s="85">
        <v>0.25</v>
      </c>
      <c r="K395" s="85">
        <v>0.25</v>
      </c>
      <c r="L395" s="85">
        <v>0.25</v>
      </c>
      <c r="M395" s="85">
        <v>0.25</v>
      </c>
      <c r="N395" s="85">
        <v>0.25</v>
      </c>
      <c r="O395" s="85">
        <v>0.25</v>
      </c>
      <c r="P395" s="85">
        <v>0.25</v>
      </c>
      <c r="Q395" s="66" t="s">
        <v>706</v>
      </c>
      <c r="R395" s="66" t="s">
        <v>671</v>
      </c>
    </row>
    <row r="396" spans="1:18" s="21" customFormat="1" ht="25.5" hidden="1" x14ac:dyDescent="0.2">
      <c r="A396" s="66" t="s">
        <v>1301</v>
      </c>
      <c r="B396" s="65" t="s">
        <v>674</v>
      </c>
      <c r="C396" s="24" t="s">
        <v>724</v>
      </c>
      <c r="D396" s="66" t="s">
        <v>1343</v>
      </c>
      <c r="E396" s="66" t="s">
        <v>33</v>
      </c>
      <c r="F396" s="64" t="s">
        <v>28</v>
      </c>
      <c r="G396" s="85">
        <v>0.35</v>
      </c>
      <c r="H396" s="85">
        <v>0.35</v>
      </c>
      <c r="I396" s="85">
        <v>0.35</v>
      </c>
      <c r="J396" s="85">
        <v>0.35</v>
      </c>
      <c r="K396" s="85">
        <v>0.35</v>
      </c>
      <c r="L396" s="85">
        <v>0.35</v>
      </c>
      <c r="M396" s="85">
        <v>0.35</v>
      </c>
      <c r="N396" s="85">
        <v>0.35</v>
      </c>
      <c r="O396" s="85">
        <v>0.35</v>
      </c>
      <c r="P396" s="85">
        <v>0.35</v>
      </c>
      <c r="Q396" s="66" t="s">
        <v>706</v>
      </c>
      <c r="R396" s="66" t="s">
        <v>671</v>
      </c>
    </row>
    <row r="397" spans="1:18" s="21" customFormat="1" ht="25.5" hidden="1" x14ac:dyDescent="0.2">
      <c r="A397" s="66" t="s">
        <v>1302</v>
      </c>
      <c r="B397" s="65" t="s">
        <v>675</v>
      </c>
      <c r="C397" s="24" t="s">
        <v>724</v>
      </c>
      <c r="D397" s="66" t="s">
        <v>1344</v>
      </c>
      <c r="E397" s="66" t="s">
        <v>33</v>
      </c>
      <c r="F397" s="64" t="s">
        <v>28</v>
      </c>
      <c r="G397" s="85"/>
      <c r="H397" s="85"/>
      <c r="I397" s="85">
        <v>0.48</v>
      </c>
      <c r="J397" s="85">
        <v>0.48</v>
      </c>
      <c r="K397" s="85">
        <v>0.48</v>
      </c>
      <c r="L397" s="85">
        <v>0.48</v>
      </c>
      <c r="M397" s="85">
        <v>0.48</v>
      </c>
      <c r="N397" s="85">
        <v>0.48</v>
      </c>
      <c r="O397" s="85">
        <v>0.48</v>
      </c>
      <c r="P397" s="85">
        <v>0.48</v>
      </c>
      <c r="Q397" s="66" t="s">
        <v>706</v>
      </c>
      <c r="R397" s="66" t="s">
        <v>671</v>
      </c>
    </row>
    <row r="398" spans="1:18" s="21" customFormat="1" ht="25.5" hidden="1" x14ac:dyDescent="0.2">
      <c r="A398" s="66" t="s">
        <v>1303</v>
      </c>
      <c r="B398" s="24" t="s">
        <v>676</v>
      </c>
      <c r="C398" s="24" t="s">
        <v>712</v>
      </c>
      <c r="D398" s="66" t="s">
        <v>723</v>
      </c>
      <c r="E398" s="66" t="s">
        <v>33</v>
      </c>
      <c r="F398" s="64" t="s">
        <v>28</v>
      </c>
      <c r="G398" s="85"/>
      <c r="H398" s="85"/>
      <c r="I398" s="85">
        <v>0.27</v>
      </c>
      <c r="J398" s="85">
        <v>0.27</v>
      </c>
      <c r="K398" s="85">
        <v>0.27</v>
      </c>
      <c r="L398" s="85">
        <v>0.27</v>
      </c>
      <c r="M398" s="85">
        <v>0.27</v>
      </c>
      <c r="N398" s="85">
        <v>0.27</v>
      </c>
      <c r="O398" s="85">
        <v>0.27</v>
      </c>
      <c r="P398" s="85">
        <v>0.27</v>
      </c>
      <c r="Q398" s="66" t="s">
        <v>706</v>
      </c>
      <c r="R398" s="66" t="s">
        <v>671</v>
      </c>
    </row>
    <row r="399" spans="1:18" s="21" customFormat="1" ht="76.5" hidden="1" x14ac:dyDescent="0.2">
      <c r="A399" s="66" t="s">
        <v>1304</v>
      </c>
      <c r="B399" s="24" t="s">
        <v>677</v>
      </c>
      <c r="C399" s="24" t="s">
        <v>712</v>
      </c>
      <c r="D399" s="66" t="s">
        <v>1345</v>
      </c>
      <c r="E399" s="66" t="s">
        <v>33</v>
      </c>
      <c r="F399" s="64" t="s">
        <v>28</v>
      </c>
      <c r="G399" s="85"/>
      <c r="H399" s="85"/>
      <c r="I399" s="85">
        <v>0.23</v>
      </c>
      <c r="J399" s="85">
        <v>0.23</v>
      </c>
      <c r="K399" s="85">
        <v>0.23</v>
      </c>
      <c r="L399" s="85">
        <v>0.23</v>
      </c>
      <c r="M399" s="85">
        <v>0.23</v>
      </c>
      <c r="N399" s="85">
        <v>0.23</v>
      </c>
      <c r="O399" s="85">
        <v>0.23</v>
      </c>
      <c r="P399" s="85">
        <v>0.23</v>
      </c>
      <c r="Q399" s="66" t="s">
        <v>706</v>
      </c>
      <c r="R399" s="66" t="s">
        <v>671</v>
      </c>
    </row>
    <row r="400" spans="1:18" s="21" customFormat="1" ht="38.25" hidden="1" x14ac:dyDescent="0.2">
      <c r="A400" s="66" t="s">
        <v>1305</v>
      </c>
      <c r="B400" s="24" t="s">
        <v>678</v>
      </c>
      <c r="C400" s="24" t="s">
        <v>708</v>
      </c>
      <c r="D400" s="66" t="s">
        <v>719</v>
      </c>
      <c r="E400" s="66" t="s">
        <v>33</v>
      </c>
      <c r="F400" s="64" t="s">
        <v>28</v>
      </c>
      <c r="G400" s="85"/>
      <c r="H400" s="85"/>
      <c r="I400" s="85">
        <v>0.55000000000000004</v>
      </c>
      <c r="J400" s="85">
        <v>0.55000000000000004</v>
      </c>
      <c r="K400" s="85">
        <v>0.55000000000000004</v>
      </c>
      <c r="L400" s="85">
        <v>0.55000000000000004</v>
      </c>
      <c r="M400" s="85">
        <v>0.55000000000000004</v>
      </c>
      <c r="N400" s="85">
        <v>0.55000000000000004</v>
      </c>
      <c r="O400" s="85">
        <v>0.55000000000000004</v>
      </c>
      <c r="P400" s="85">
        <v>0.55000000000000004</v>
      </c>
      <c r="Q400" s="66" t="s">
        <v>706</v>
      </c>
      <c r="R400" s="66" t="s">
        <v>671</v>
      </c>
    </row>
    <row r="401" spans="1:18" s="21" customFormat="1" ht="102" hidden="1" x14ac:dyDescent="0.2">
      <c r="A401" s="66" t="s">
        <v>1346</v>
      </c>
      <c r="B401" s="24" t="s">
        <v>679</v>
      </c>
      <c r="C401" s="24" t="s">
        <v>709</v>
      </c>
      <c r="D401" s="66" t="s">
        <v>720</v>
      </c>
      <c r="E401" s="66" t="s">
        <v>33</v>
      </c>
      <c r="F401" s="64" t="s">
        <v>28</v>
      </c>
      <c r="G401" s="85"/>
      <c r="H401" s="85"/>
      <c r="I401" s="85"/>
      <c r="J401" s="85"/>
      <c r="K401" s="85">
        <v>0.43</v>
      </c>
      <c r="L401" s="85">
        <v>0.43</v>
      </c>
      <c r="M401" s="85">
        <v>0.43</v>
      </c>
      <c r="N401" s="85">
        <v>0.43</v>
      </c>
      <c r="O401" s="85">
        <v>0.43</v>
      </c>
      <c r="P401" s="85">
        <v>0.43</v>
      </c>
      <c r="Q401" s="66" t="s">
        <v>706</v>
      </c>
      <c r="R401" s="66" t="s">
        <v>671</v>
      </c>
    </row>
    <row r="402" spans="1:18" s="21" customFormat="1" ht="63.75" hidden="1" x14ac:dyDescent="0.2">
      <c r="A402" s="66" t="s">
        <v>1347</v>
      </c>
      <c r="B402" s="24" t="s">
        <v>680</v>
      </c>
      <c r="C402" s="24" t="s">
        <v>721</v>
      </c>
      <c r="D402" s="66" t="s">
        <v>722</v>
      </c>
      <c r="E402" s="66" t="s">
        <v>33</v>
      </c>
      <c r="F402" s="64" t="s">
        <v>28</v>
      </c>
      <c r="G402" s="85"/>
      <c r="H402" s="85"/>
      <c r="I402" s="85"/>
      <c r="J402" s="85"/>
      <c r="K402" s="85">
        <v>0.25</v>
      </c>
      <c r="L402" s="85">
        <v>0.25</v>
      </c>
      <c r="M402" s="85">
        <v>0.25</v>
      </c>
      <c r="N402" s="85">
        <v>0.25</v>
      </c>
      <c r="O402" s="85">
        <v>0.25</v>
      </c>
      <c r="P402" s="85">
        <v>0.25</v>
      </c>
      <c r="Q402" s="66" t="s">
        <v>706</v>
      </c>
      <c r="R402" s="66" t="s">
        <v>671</v>
      </c>
    </row>
    <row r="403" spans="1:18" s="21" customFormat="1" ht="51" hidden="1" x14ac:dyDescent="0.2">
      <c r="A403" s="66" t="s">
        <v>1348</v>
      </c>
      <c r="B403" s="24" t="s">
        <v>681</v>
      </c>
      <c r="C403" s="24" t="s">
        <v>708</v>
      </c>
      <c r="D403" s="66" t="s">
        <v>717</v>
      </c>
      <c r="E403" s="66" t="s">
        <v>33</v>
      </c>
      <c r="F403" s="64" t="s">
        <v>28</v>
      </c>
      <c r="G403" s="85"/>
      <c r="H403" s="85"/>
      <c r="I403" s="85"/>
      <c r="J403" s="85"/>
      <c r="K403" s="85"/>
      <c r="L403" s="85"/>
      <c r="M403" s="85">
        <v>0.62</v>
      </c>
      <c r="N403" s="85">
        <v>0.62</v>
      </c>
      <c r="O403" s="85">
        <v>0.62</v>
      </c>
      <c r="P403" s="85">
        <v>0.62</v>
      </c>
      <c r="Q403" s="66" t="s">
        <v>706</v>
      </c>
      <c r="R403" s="66" t="s">
        <v>671</v>
      </c>
    </row>
    <row r="404" spans="1:18" s="21" customFormat="1" ht="25.5" hidden="1" x14ac:dyDescent="0.2">
      <c r="A404" s="66" t="s">
        <v>1349</v>
      </c>
      <c r="B404" s="24" t="s">
        <v>682</v>
      </c>
      <c r="C404" s="24" t="s">
        <v>718</v>
      </c>
      <c r="D404" s="66" t="s">
        <v>387</v>
      </c>
      <c r="E404" s="66" t="s">
        <v>33</v>
      </c>
      <c r="F404" s="64" t="s">
        <v>28</v>
      </c>
      <c r="G404" s="85"/>
      <c r="H404" s="85"/>
      <c r="I404" s="85"/>
      <c r="J404" s="85"/>
      <c r="K404" s="85"/>
      <c r="L404" s="85"/>
      <c r="M404" s="85">
        <v>0.15</v>
      </c>
      <c r="N404" s="85">
        <v>0.15</v>
      </c>
      <c r="O404" s="85">
        <v>0.15</v>
      </c>
      <c r="P404" s="85">
        <v>0.15</v>
      </c>
      <c r="Q404" s="66" t="s">
        <v>706</v>
      </c>
      <c r="R404" s="66" t="s">
        <v>671</v>
      </c>
    </row>
    <row r="405" spans="1:18" s="21" customFormat="1" ht="38.25" hidden="1" x14ac:dyDescent="0.2">
      <c r="A405" s="66" t="s">
        <v>1350</v>
      </c>
      <c r="B405" s="24" t="s">
        <v>683</v>
      </c>
      <c r="C405" s="24" t="s">
        <v>715</v>
      </c>
      <c r="D405" s="66" t="s">
        <v>716</v>
      </c>
      <c r="E405" s="66" t="s">
        <v>33</v>
      </c>
      <c r="F405" s="64" t="s">
        <v>28</v>
      </c>
      <c r="G405" s="85"/>
      <c r="H405" s="85"/>
      <c r="I405" s="85"/>
      <c r="J405" s="85"/>
      <c r="K405" s="85"/>
      <c r="L405" s="85"/>
      <c r="M405" s="85">
        <v>0.17</v>
      </c>
      <c r="N405" s="85">
        <v>0.17</v>
      </c>
      <c r="O405" s="85">
        <v>0.17</v>
      </c>
      <c r="P405" s="85">
        <v>0.17</v>
      </c>
      <c r="Q405" s="64" t="s">
        <v>706</v>
      </c>
      <c r="R405" s="66" t="s">
        <v>671</v>
      </c>
    </row>
    <row r="406" spans="1:18" s="21" customFormat="1" ht="89.25" hidden="1" x14ac:dyDescent="0.2">
      <c r="A406" s="66" t="s">
        <v>1351</v>
      </c>
      <c r="B406" s="24" t="s">
        <v>684</v>
      </c>
      <c r="C406" s="24" t="s">
        <v>713</v>
      </c>
      <c r="D406" s="66" t="s">
        <v>714</v>
      </c>
      <c r="E406" s="66" t="s">
        <v>33</v>
      </c>
      <c r="F406" s="64" t="s">
        <v>28</v>
      </c>
      <c r="G406" s="85"/>
      <c r="H406" s="85"/>
      <c r="I406" s="85"/>
      <c r="J406" s="85"/>
      <c r="K406" s="85"/>
      <c r="L406" s="85"/>
      <c r="M406" s="85"/>
      <c r="N406" s="85"/>
      <c r="O406" s="85">
        <v>0.88</v>
      </c>
      <c r="P406" s="85">
        <v>0.88</v>
      </c>
      <c r="Q406" s="64" t="s">
        <v>706</v>
      </c>
      <c r="R406" s="66" t="s">
        <v>671</v>
      </c>
    </row>
    <row r="407" spans="1:18" s="21" customFormat="1" ht="38.25" hidden="1" x14ac:dyDescent="0.2">
      <c r="A407" s="66" t="s">
        <v>1352</v>
      </c>
      <c r="B407" s="24" t="s">
        <v>685</v>
      </c>
      <c r="C407" s="24" t="s">
        <v>711</v>
      </c>
      <c r="D407" s="66" t="s">
        <v>710</v>
      </c>
      <c r="E407" s="66" t="s">
        <v>33</v>
      </c>
      <c r="F407" s="64" t="s">
        <v>28</v>
      </c>
      <c r="G407" s="85"/>
      <c r="H407" s="85"/>
      <c r="I407" s="85"/>
      <c r="J407" s="85"/>
      <c r="K407" s="85"/>
      <c r="L407" s="85"/>
      <c r="M407" s="85"/>
      <c r="N407" s="85"/>
      <c r="O407" s="85">
        <v>1.01</v>
      </c>
      <c r="P407" s="85">
        <v>1.01</v>
      </c>
      <c r="Q407" s="66" t="s">
        <v>706</v>
      </c>
      <c r="R407" s="26" t="s">
        <v>671</v>
      </c>
    </row>
    <row r="408" spans="1:18" s="21" customFormat="1" ht="51" hidden="1" x14ac:dyDescent="0.2">
      <c r="A408" s="66" t="s">
        <v>1353</v>
      </c>
      <c r="B408" s="61" t="s">
        <v>1445</v>
      </c>
      <c r="C408" s="61" t="s">
        <v>385</v>
      </c>
      <c r="D408" s="84" t="s">
        <v>387</v>
      </c>
      <c r="E408" s="66" t="s">
        <v>64</v>
      </c>
      <c r="F408" s="64" t="s">
        <v>28</v>
      </c>
      <c r="G408" s="80"/>
      <c r="H408" s="80">
        <v>0.12</v>
      </c>
      <c r="I408" s="80">
        <v>0.12</v>
      </c>
      <c r="J408" s="80">
        <v>0.12</v>
      </c>
      <c r="K408" s="80">
        <v>0.12</v>
      </c>
      <c r="L408" s="80">
        <v>0.12</v>
      </c>
      <c r="M408" s="80">
        <v>0.12</v>
      </c>
      <c r="N408" s="80">
        <v>0.12</v>
      </c>
      <c r="O408" s="80">
        <v>0.12</v>
      </c>
      <c r="P408" s="80">
        <v>0.12</v>
      </c>
      <c r="Q408" s="84" t="s">
        <v>61</v>
      </c>
      <c r="R408" s="66" t="s">
        <v>391</v>
      </c>
    </row>
    <row r="409" spans="1:18" s="21" customFormat="1" ht="38.25" hidden="1" x14ac:dyDescent="0.2">
      <c r="A409" s="66" t="s">
        <v>1354</v>
      </c>
      <c r="B409" s="83" t="s">
        <v>1446</v>
      </c>
      <c r="C409" s="61" t="s">
        <v>385</v>
      </c>
      <c r="D409" s="84" t="s">
        <v>388</v>
      </c>
      <c r="E409" s="66" t="s">
        <v>64</v>
      </c>
      <c r="F409" s="64" t="s">
        <v>28</v>
      </c>
      <c r="G409" s="80"/>
      <c r="H409" s="80"/>
      <c r="I409" s="80">
        <v>0.16</v>
      </c>
      <c r="J409" s="80">
        <v>0.16</v>
      </c>
      <c r="K409" s="80">
        <v>0.16</v>
      </c>
      <c r="L409" s="80">
        <v>0.16</v>
      </c>
      <c r="M409" s="80">
        <v>0.16</v>
      </c>
      <c r="N409" s="80">
        <v>0.16</v>
      </c>
      <c r="O409" s="80">
        <v>0.16</v>
      </c>
      <c r="P409" s="80">
        <v>0.16</v>
      </c>
      <c r="Q409" s="84" t="s">
        <v>61</v>
      </c>
      <c r="R409" s="66" t="s">
        <v>391</v>
      </c>
    </row>
    <row r="410" spans="1:18" s="21" customFormat="1" ht="38.25" hidden="1" x14ac:dyDescent="0.2">
      <c r="A410" s="66" t="s">
        <v>1355</v>
      </c>
      <c r="B410" s="83" t="s">
        <v>1447</v>
      </c>
      <c r="C410" s="61" t="s">
        <v>385</v>
      </c>
      <c r="D410" s="84" t="s">
        <v>389</v>
      </c>
      <c r="E410" s="66" t="s">
        <v>64</v>
      </c>
      <c r="F410" s="64" t="s">
        <v>28</v>
      </c>
      <c r="G410" s="80"/>
      <c r="H410" s="80"/>
      <c r="I410" s="80"/>
      <c r="J410" s="80">
        <v>0.15</v>
      </c>
      <c r="K410" s="80">
        <v>0.15</v>
      </c>
      <c r="L410" s="80">
        <v>0.15</v>
      </c>
      <c r="M410" s="80">
        <v>0.15</v>
      </c>
      <c r="N410" s="80">
        <v>0.15</v>
      </c>
      <c r="O410" s="80">
        <v>0.15</v>
      </c>
      <c r="P410" s="80">
        <v>0.15</v>
      </c>
      <c r="Q410" s="84" t="s">
        <v>61</v>
      </c>
      <c r="R410" s="66" t="s">
        <v>391</v>
      </c>
    </row>
    <row r="411" spans="1:18" s="21" customFormat="1" ht="38.25" hidden="1" x14ac:dyDescent="0.2">
      <c r="A411" s="66" t="s">
        <v>1356</v>
      </c>
      <c r="B411" s="24" t="s">
        <v>774</v>
      </c>
      <c r="C411" s="24" t="s">
        <v>796</v>
      </c>
      <c r="D411" s="66" t="s">
        <v>1068</v>
      </c>
      <c r="E411" s="84" t="s">
        <v>33</v>
      </c>
      <c r="F411" s="81" t="s">
        <v>31</v>
      </c>
      <c r="G411" s="85"/>
      <c r="H411" s="85"/>
      <c r="I411" s="85"/>
      <c r="J411" s="85"/>
      <c r="K411" s="85"/>
      <c r="L411" s="85">
        <v>1.8140000000000001</v>
      </c>
      <c r="M411" s="85">
        <v>1.8140000000000001</v>
      </c>
      <c r="N411" s="85">
        <v>1.8140000000000001</v>
      </c>
      <c r="O411" s="85">
        <v>1.8140000000000001</v>
      </c>
      <c r="P411" s="85">
        <v>1.8140000000000001</v>
      </c>
      <c r="Q411" s="84" t="s">
        <v>61</v>
      </c>
      <c r="R411" s="64" t="s">
        <v>773</v>
      </c>
    </row>
    <row r="412" spans="1:18" s="21" customFormat="1" ht="12.75" hidden="1" x14ac:dyDescent="0.2">
      <c r="A412" s="66" t="s">
        <v>1357</v>
      </c>
      <c r="B412" s="24" t="s">
        <v>775</v>
      </c>
      <c r="C412" s="24" t="s">
        <v>795</v>
      </c>
      <c r="D412" s="84" t="s">
        <v>1638</v>
      </c>
      <c r="E412" s="66" t="s">
        <v>33</v>
      </c>
      <c r="F412" s="64" t="s">
        <v>31</v>
      </c>
      <c r="G412" s="85"/>
      <c r="H412" s="85"/>
      <c r="I412" s="85">
        <v>0.38400000000000001</v>
      </c>
      <c r="J412" s="85">
        <v>0.38400000000000001</v>
      </c>
      <c r="K412" s="85">
        <v>0.38400000000000001</v>
      </c>
      <c r="L412" s="85">
        <v>0.38400000000000001</v>
      </c>
      <c r="M412" s="85">
        <v>0.38400000000000001</v>
      </c>
      <c r="N412" s="85">
        <v>0.38400000000000001</v>
      </c>
      <c r="O412" s="85">
        <v>0.38400000000000001</v>
      </c>
      <c r="P412" s="85">
        <v>0.38400000000000001</v>
      </c>
      <c r="Q412" s="84" t="s">
        <v>61</v>
      </c>
      <c r="R412" s="64" t="s">
        <v>773</v>
      </c>
    </row>
    <row r="413" spans="1:18" s="21" customFormat="1" ht="38.25" hidden="1" x14ac:dyDescent="0.2">
      <c r="A413" s="66" t="s">
        <v>1358</v>
      </c>
      <c r="B413" s="24" t="s">
        <v>776</v>
      </c>
      <c r="C413" s="24" t="s">
        <v>1459</v>
      </c>
      <c r="D413" s="66" t="s">
        <v>788</v>
      </c>
      <c r="E413" s="66" t="s">
        <v>33</v>
      </c>
      <c r="F413" s="64" t="s">
        <v>31</v>
      </c>
      <c r="G413" s="85"/>
      <c r="H413" s="85"/>
      <c r="I413" s="85"/>
      <c r="J413" s="85"/>
      <c r="K413" s="85">
        <v>2.36</v>
      </c>
      <c r="L413" s="85">
        <v>2.36</v>
      </c>
      <c r="M413" s="85">
        <v>2.36</v>
      </c>
      <c r="N413" s="85">
        <v>2.36</v>
      </c>
      <c r="O413" s="85">
        <v>2.36</v>
      </c>
      <c r="P413" s="85">
        <v>2.3759999999999999</v>
      </c>
      <c r="Q413" s="66" t="s">
        <v>45</v>
      </c>
      <c r="R413" s="64" t="s">
        <v>773</v>
      </c>
    </row>
    <row r="414" spans="1:18" s="21" customFormat="1" ht="25.5" hidden="1" x14ac:dyDescent="0.2">
      <c r="A414" s="66" t="s">
        <v>1359</v>
      </c>
      <c r="B414" s="24" t="s">
        <v>777</v>
      </c>
      <c r="C414" s="24" t="s">
        <v>797</v>
      </c>
      <c r="D414" s="66" t="s">
        <v>789</v>
      </c>
      <c r="E414" s="66" t="s">
        <v>33</v>
      </c>
      <c r="F414" s="64" t="s">
        <v>31</v>
      </c>
      <c r="G414" s="85"/>
      <c r="H414" s="85"/>
      <c r="I414" s="85"/>
      <c r="J414" s="85"/>
      <c r="K414" s="85"/>
      <c r="L414" s="85">
        <v>1.3819999999999999</v>
      </c>
      <c r="M414" s="85">
        <v>1.3819999999999999</v>
      </c>
      <c r="N414" s="85">
        <v>1.3819999999999999</v>
      </c>
      <c r="O414" s="85">
        <v>1.3819999999999999</v>
      </c>
      <c r="P414" s="85">
        <v>1.3819999999999999</v>
      </c>
      <c r="Q414" s="84" t="s">
        <v>61</v>
      </c>
      <c r="R414" s="64" t="s">
        <v>773</v>
      </c>
    </row>
    <row r="415" spans="1:18" s="21" customFormat="1" ht="38.25" hidden="1" x14ac:dyDescent="0.2">
      <c r="A415" s="66" t="s">
        <v>1360</v>
      </c>
      <c r="B415" s="24" t="s">
        <v>778</v>
      </c>
      <c r="C415" s="24" t="s">
        <v>797</v>
      </c>
      <c r="D415" s="66" t="s">
        <v>790</v>
      </c>
      <c r="E415" s="66" t="s">
        <v>33</v>
      </c>
      <c r="F415" s="64" t="s">
        <v>31</v>
      </c>
      <c r="G415" s="85"/>
      <c r="H415" s="85"/>
      <c r="I415" s="85"/>
      <c r="J415" s="85"/>
      <c r="K415" s="85">
        <v>1.55</v>
      </c>
      <c r="L415" s="85">
        <v>1.55</v>
      </c>
      <c r="M415" s="85">
        <v>1.55</v>
      </c>
      <c r="N415" s="85">
        <v>1.55</v>
      </c>
      <c r="O415" s="85">
        <v>1.55</v>
      </c>
      <c r="P415" s="85">
        <v>1.55</v>
      </c>
      <c r="Q415" s="84" t="s">
        <v>61</v>
      </c>
      <c r="R415" s="64" t="s">
        <v>773</v>
      </c>
    </row>
    <row r="416" spans="1:18" s="21" customFormat="1" ht="25.5" hidden="1" x14ac:dyDescent="0.2">
      <c r="A416" s="66" t="s">
        <v>1361</v>
      </c>
      <c r="B416" s="24" t="s">
        <v>1458</v>
      </c>
      <c r="C416" s="24" t="s">
        <v>649</v>
      </c>
      <c r="D416" s="66" t="s">
        <v>606</v>
      </c>
      <c r="E416" s="66" t="s">
        <v>33</v>
      </c>
      <c r="F416" s="64" t="s">
        <v>31</v>
      </c>
      <c r="G416" s="85"/>
      <c r="H416" s="85"/>
      <c r="I416" s="85"/>
      <c r="J416" s="85"/>
      <c r="K416" s="85">
        <v>2.452</v>
      </c>
      <c r="L416" s="85">
        <v>2.452</v>
      </c>
      <c r="M416" s="85">
        <v>2.452</v>
      </c>
      <c r="N416" s="85">
        <v>2.452</v>
      </c>
      <c r="O416" s="85">
        <v>2.452</v>
      </c>
      <c r="P416" s="85">
        <v>2.452</v>
      </c>
      <c r="Q416" s="64" t="s">
        <v>594</v>
      </c>
      <c r="R416" s="64" t="s">
        <v>773</v>
      </c>
    </row>
    <row r="417" spans="1:18" s="21" customFormat="1" ht="25.5" hidden="1" x14ac:dyDescent="0.2">
      <c r="A417" s="66" t="s">
        <v>1362</v>
      </c>
      <c r="B417" s="24" t="s">
        <v>781</v>
      </c>
      <c r="C417" s="24" t="s">
        <v>794</v>
      </c>
      <c r="D417" s="66" t="s">
        <v>792</v>
      </c>
      <c r="E417" s="66" t="s">
        <v>33</v>
      </c>
      <c r="F417" s="64" t="s">
        <v>31</v>
      </c>
      <c r="G417" s="85"/>
      <c r="H417" s="85">
        <v>1.256</v>
      </c>
      <c r="I417" s="85">
        <v>1.256</v>
      </c>
      <c r="J417" s="85">
        <v>1.256</v>
      </c>
      <c r="K417" s="85">
        <v>1.256</v>
      </c>
      <c r="L417" s="85">
        <v>1.256</v>
      </c>
      <c r="M417" s="85">
        <v>1.256</v>
      </c>
      <c r="N417" s="85">
        <v>1.256</v>
      </c>
      <c r="O417" s="85">
        <v>1.256</v>
      </c>
      <c r="P417" s="85">
        <v>1.256</v>
      </c>
      <c r="Q417" s="64" t="s">
        <v>773</v>
      </c>
      <c r="R417" s="64" t="s">
        <v>773</v>
      </c>
    </row>
    <row r="418" spans="1:18" s="21" customFormat="1" ht="12.75" hidden="1" x14ac:dyDescent="0.2">
      <c r="A418" s="66" t="s">
        <v>1363</v>
      </c>
      <c r="B418" s="24" t="s">
        <v>782</v>
      </c>
      <c r="C418" s="24" t="s">
        <v>794</v>
      </c>
      <c r="D418" s="66" t="s">
        <v>793</v>
      </c>
      <c r="E418" s="66" t="s">
        <v>33</v>
      </c>
      <c r="F418" s="64" t="s">
        <v>31</v>
      </c>
      <c r="G418" s="85"/>
      <c r="H418" s="85"/>
      <c r="I418" s="85"/>
      <c r="J418" s="85"/>
      <c r="K418" s="85">
        <v>0.41</v>
      </c>
      <c r="L418" s="85">
        <v>0.41</v>
      </c>
      <c r="M418" s="85">
        <v>0.41</v>
      </c>
      <c r="N418" s="85">
        <v>0.41</v>
      </c>
      <c r="O418" s="85">
        <v>0.41</v>
      </c>
      <c r="P418" s="85">
        <v>0.41</v>
      </c>
      <c r="Q418" s="64" t="s">
        <v>773</v>
      </c>
      <c r="R418" s="64" t="s">
        <v>773</v>
      </c>
    </row>
    <row r="419" spans="1:18" s="21" customFormat="1" ht="76.5" hidden="1" x14ac:dyDescent="0.2">
      <c r="A419" s="66" t="s">
        <v>1364</v>
      </c>
      <c r="B419" s="24" t="s">
        <v>1460</v>
      </c>
      <c r="C419" s="24" t="s">
        <v>831</v>
      </c>
      <c r="D419" s="66" t="s">
        <v>827</v>
      </c>
      <c r="E419" s="66" t="s">
        <v>33</v>
      </c>
      <c r="F419" s="64" t="s">
        <v>31</v>
      </c>
      <c r="G419" s="85"/>
      <c r="H419" s="85"/>
      <c r="I419" s="85"/>
      <c r="J419" s="85"/>
      <c r="K419" s="85">
        <v>1.8340000000000001</v>
      </c>
      <c r="L419" s="85">
        <v>1.8340000000000001</v>
      </c>
      <c r="M419" s="85">
        <v>1.8340000000000001</v>
      </c>
      <c r="N419" s="85">
        <v>1.8340000000000001</v>
      </c>
      <c r="O419" s="85">
        <v>1.8340000000000001</v>
      </c>
      <c r="P419" s="85">
        <v>1.8340000000000001</v>
      </c>
      <c r="Q419" s="84" t="s">
        <v>61</v>
      </c>
      <c r="R419" s="64" t="s">
        <v>773</v>
      </c>
    </row>
    <row r="420" spans="1:18" s="21" customFormat="1" ht="12.75" hidden="1" x14ac:dyDescent="0.2">
      <c r="A420" s="66" t="s">
        <v>1486</v>
      </c>
      <c r="B420" s="24" t="s">
        <v>1472</v>
      </c>
      <c r="C420" s="24" t="s">
        <v>612</v>
      </c>
      <c r="D420" s="66" t="s">
        <v>830</v>
      </c>
      <c r="E420" s="66" t="s">
        <v>64</v>
      </c>
      <c r="F420" s="64" t="s">
        <v>28</v>
      </c>
      <c r="G420" s="85"/>
      <c r="H420" s="85">
        <v>0.80400000000000005</v>
      </c>
      <c r="I420" s="85">
        <v>0.80400000000000005</v>
      </c>
      <c r="J420" s="85">
        <v>0.80400000000000005</v>
      </c>
      <c r="K420" s="85">
        <v>0.80400000000000005</v>
      </c>
      <c r="L420" s="85">
        <v>0.80400000000000005</v>
      </c>
      <c r="M420" s="85">
        <v>0.80400000000000005</v>
      </c>
      <c r="N420" s="85">
        <v>0.80400000000000005</v>
      </c>
      <c r="O420" s="85">
        <v>0.80400000000000005</v>
      </c>
      <c r="P420" s="85">
        <v>0.80400000000000005</v>
      </c>
      <c r="Q420" s="84" t="s">
        <v>61</v>
      </c>
      <c r="R420" s="64" t="s">
        <v>773</v>
      </c>
    </row>
    <row r="421" spans="1:18" s="21" customFormat="1" ht="12.75" hidden="1" x14ac:dyDescent="0.2">
      <c r="A421" s="66" t="s">
        <v>1487</v>
      </c>
      <c r="B421" s="24" t="s">
        <v>1462</v>
      </c>
      <c r="C421" s="24" t="s">
        <v>612</v>
      </c>
      <c r="D421" s="66" t="s">
        <v>829</v>
      </c>
      <c r="E421" s="66" t="s">
        <v>64</v>
      </c>
      <c r="F421" s="64" t="s">
        <v>28</v>
      </c>
      <c r="G421" s="85"/>
      <c r="H421" s="85"/>
      <c r="I421" s="85"/>
      <c r="J421" s="85">
        <v>1.9319999999999999</v>
      </c>
      <c r="K421" s="85">
        <v>1.9319999999999999</v>
      </c>
      <c r="L421" s="85">
        <v>1.9319999999999999</v>
      </c>
      <c r="M421" s="85">
        <v>1.9319999999999999</v>
      </c>
      <c r="N421" s="85">
        <v>1.9319999999999999</v>
      </c>
      <c r="O421" s="85">
        <v>1.9319999999999999</v>
      </c>
      <c r="P421" s="85">
        <v>1.9319999999999999</v>
      </c>
      <c r="Q421" s="84" t="s">
        <v>61</v>
      </c>
      <c r="R421" s="64" t="s">
        <v>773</v>
      </c>
    </row>
    <row r="422" spans="1:18" s="21" customFormat="1" ht="51" hidden="1" x14ac:dyDescent="0.2">
      <c r="A422" s="66" t="s">
        <v>1488</v>
      </c>
      <c r="B422" s="24" t="s">
        <v>1463</v>
      </c>
      <c r="C422" s="24" t="s">
        <v>612</v>
      </c>
      <c r="D422" s="66" t="s">
        <v>828</v>
      </c>
      <c r="E422" s="66" t="s">
        <v>64</v>
      </c>
      <c r="F422" s="64" t="s">
        <v>28</v>
      </c>
      <c r="G422" s="85"/>
      <c r="H422" s="85"/>
      <c r="I422" s="85"/>
      <c r="J422" s="85">
        <v>1.56</v>
      </c>
      <c r="K422" s="85">
        <v>1.56</v>
      </c>
      <c r="L422" s="85">
        <v>1.56</v>
      </c>
      <c r="M422" s="85">
        <v>1.56</v>
      </c>
      <c r="N422" s="85">
        <v>1.56</v>
      </c>
      <c r="O422" s="85">
        <v>1.56</v>
      </c>
      <c r="P422" s="85">
        <v>1.56</v>
      </c>
      <c r="Q422" s="84" t="s">
        <v>61</v>
      </c>
      <c r="R422" s="64" t="s">
        <v>773</v>
      </c>
    </row>
    <row r="423" spans="1:18" s="21" customFormat="1" ht="25.5" hidden="1" x14ac:dyDescent="0.2">
      <c r="A423" s="66" t="s">
        <v>1489</v>
      </c>
      <c r="B423" s="24" t="s">
        <v>1464</v>
      </c>
      <c r="C423" s="24" t="s">
        <v>1485</v>
      </c>
      <c r="D423" s="66" t="s">
        <v>1478</v>
      </c>
      <c r="E423" s="66" t="s">
        <v>33</v>
      </c>
      <c r="F423" s="64" t="s">
        <v>31</v>
      </c>
      <c r="G423" s="85"/>
      <c r="H423" s="85"/>
      <c r="I423" s="85"/>
      <c r="J423" s="85">
        <v>1.02</v>
      </c>
      <c r="K423" s="85">
        <v>1.02</v>
      </c>
      <c r="L423" s="85">
        <v>1.02</v>
      </c>
      <c r="M423" s="85">
        <v>1.02</v>
      </c>
      <c r="N423" s="85">
        <v>1.02</v>
      </c>
      <c r="O423" s="85">
        <v>1.02</v>
      </c>
      <c r="P423" s="85">
        <v>1.02</v>
      </c>
      <c r="Q423" s="84" t="s">
        <v>61</v>
      </c>
      <c r="R423" s="64" t="s">
        <v>773</v>
      </c>
    </row>
    <row r="424" spans="1:18" s="21" customFormat="1" ht="25.5" hidden="1" x14ac:dyDescent="0.2">
      <c r="A424" s="66" t="s">
        <v>1490</v>
      </c>
      <c r="B424" s="24" t="s">
        <v>1465</v>
      </c>
      <c r="C424" s="24" t="s">
        <v>1485</v>
      </c>
      <c r="D424" s="66" t="s">
        <v>89</v>
      </c>
      <c r="E424" s="66" t="s">
        <v>33</v>
      </c>
      <c r="F424" s="64" t="s">
        <v>31</v>
      </c>
      <c r="G424" s="85"/>
      <c r="H424" s="85"/>
      <c r="I424" s="85">
        <v>0.69599999999999995</v>
      </c>
      <c r="J424" s="85">
        <v>0.69599999999999995</v>
      </c>
      <c r="K424" s="85">
        <v>0.69599999999999995</v>
      </c>
      <c r="L424" s="85">
        <v>0.69599999999999995</v>
      </c>
      <c r="M424" s="85">
        <v>0.69599999999999995</v>
      </c>
      <c r="N424" s="85">
        <v>0.69599999999999995</v>
      </c>
      <c r="O424" s="85">
        <v>0.69599999999999995</v>
      </c>
      <c r="P424" s="85">
        <v>0.69599999999999995</v>
      </c>
      <c r="Q424" s="84" t="s">
        <v>61</v>
      </c>
      <c r="R424" s="64" t="s">
        <v>773</v>
      </c>
    </row>
    <row r="425" spans="1:18" s="21" customFormat="1" ht="12.75" hidden="1" x14ac:dyDescent="0.2">
      <c r="A425" s="66" t="s">
        <v>1491</v>
      </c>
      <c r="B425" s="24" t="s">
        <v>1466</v>
      </c>
      <c r="C425" s="24" t="s">
        <v>1484</v>
      </c>
      <c r="D425" s="66" t="s">
        <v>828</v>
      </c>
      <c r="E425" s="66" t="s">
        <v>33</v>
      </c>
      <c r="F425" s="64" t="s">
        <v>31</v>
      </c>
      <c r="G425" s="85"/>
      <c r="H425" s="85"/>
      <c r="I425" s="85"/>
      <c r="J425" s="85">
        <v>0.18</v>
      </c>
      <c r="K425" s="85">
        <v>0.18</v>
      </c>
      <c r="L425" s="85">
        <v>0.18</v>
      </c>
      <c r="M425" s="85">
        <v>0.18</v>
      </c>
      <c r="N425" s="85">
        <v>0.18</v>
      </c>
      <c r="O425" s="85">
        <v>0.18</v>
      </c>
      <c r="P425" s="85">
        <v>0.18</v>
      </c>
      <c r="Q425" s="64" t="s">
        <v>773</v>
      </c>
      <c r="R425" s="64" t="s">
        <v>773</v>
      </c>
    </row>
    <row r="426" spans="1:18" s="21" customFormat="1" ht="38.25" hidden="1" x14ac:dyDescent="0.2">
      <c r="A426" s="66" t="s">
        <v>1492</v>
      </c>
      <c r="B426" s="24" t="s">
        <v>1467</v>
      </c>
      <c r="C426" s="24" t="s">
        <v>1484</v>
      </c>
      <c r="D426" s="66" t="s">
        <v>1479</v>
      </c>
      <c r="E426" s="66" t="s">
        <v>33</v>
      </c>
      <c r="F426" s="64" t="s">
        <v>31</v>
      </c>
      <c r="G426" s="85"/>
      <c r="H426" s="85"/>
      <c r="I426" s="85"/>
      <c r="J426" s="85">
        <v>0.48</v>
      </c>
      <c r="K426" s="85">
        <v>0.48</v>
      </c>
      <c r="L426" s="85">
        <v>0.48</v>
      </c>
      <c r="M426" s="85">
        <v>0.48</v>
      </c>
      <c r="N426" s="85">
        <v>0.48</v>
      </c>
      <c r="O426" s="85">
        <v>0.48</v>
      </c>
      <c r="P426" s="85">
        <v>0.48</v>
      </c>
      <c r="Q426" s="64" t="s">
        <v>773</v>
      </c>
      <c r="R426" s="64" t="s">
        <v>773</v>
      </c>
    </row>
    <row r="427" spans="1:18" s="21" customFormat="1" ht="25.5" hidden="1" x14ac:dyDescent="0.2">
      <c r="A427" s="66" t="s">
        <v>1493</v>
      </c>
      <c r="B427" s="24" t="s">
        <v>1468</v>
      </c>
      <c r="C427" s="24" t="s">
        <v>1484</v>
      </c>
      <c r="D427" s="66" t="s">
        <v>1480</v>
      </c>
      <c r="E427" s="66" t="s">
        <v>33</v>
      </c>
      <c r="F427" s="64" t="s">
        <v>31</v>
      </c>
      <c r="G427" s="85"/>
      <c r="H427" s="85"/>
      <c r="I427" s="85"/>
      <c r="J427" s="85">
        <v>0.48</v>
      </c>
      <c r="K427" s="85">
        <v>0.48</v>
      </c>
      <c r="L427" s="85">
        <v>0.48</v>
      </c>
      <c r="M427" s="85">
        <v>0.48</v>
      </c>
      <c r="N427" s="85">
        <v>0.48</v>
      </c>
      <c r="O427" s="85">
        <v>0.48</v>
      </c>
      <c r="P427" s="85">
        <v>0.48</v>
      </c>
      <c r="Q427" s="64" t="s">
        <v>773</v>
      </c>
      <c r="R427" s="64" t="s">
        <v>773</v>
      </c>
    </row>
    <row r="428" spans="1:18" s="21" customFormat="1" ht="12.75" hidden="1" x14ac:dyDescent="0.2">
      <c r="A428" s="66" t="s">
        <v>1494</v>
      </c>
      <c r="B428" s="24" t="s">
        <v>1469</v>
      </c>
      <c r="C428" s="24" t="s">
        <v>1484</v>
      </c>
      <c r="D428" s="66" t="s">
        <v>1481</v>
      </c>
      <c r="E428" s="66" t="s">
        <v>33</v>
      </c>
      <c r="F428" s="64" t="s">
        <v>31</v>
      </c>
      <c r="G428" s="85"/>
      <c r="H428" s="85"/>
      <c r="I428" s="85"/>
      <c r="J428" s="85">
        <v>0.78</v>
      </c>
      <c r="K428" s="85">
        <v>0.78</v>
      </c>
      <c r="L428" s="85">
        <v>0.78</v>
      </c>
      <c r="M428" s="85">
        <v>0.78</v>
      </c>
      <c r="N428" s="85">
        <v>0.78</v>
      </c>
      <c r="O428" s="85">
        <v>0.78</v>
      </c>
      <c r="P428" s="85">
        <v>0.78</v>
      </c>
      <c r="Q428" s="64" t="s">
        <v>773</v>
      </c>
      <c r="R428" s="64" t="s">
        <v>773</v>
      </c>
    </row>
    <row r="429" spans="1:18" s="21" customFormat="1" ht="38.25" hidden="1" x14ac:dyDescent="0.2">
      <c r="A429" s="66" t="s">
        <v>1495</v>
      </c>
      <c r="B429" s="24" t="s">
        <v>1470</v>
      </c>
      <c r="C429" s="24" t="s">
        <v>1484</v>
      </c>
      <c r="D429" s="66" t="s">
        <v>1482</v>
      </c>
      <c r="E429" s="66" t="s">
        <v>33</v>
      </c>
      <c r="F429" s="64" t="s">
        <v>31</v>
      </c>
      <c r="G429" s="85"/>
      <c r="H429" s="85"/>
      <c r="I429" s="85"/>
      <c r="J429" s="85">
        <v>0.81</v>
      </c>
      <c r="K429" s="85">
        <v>0.81</v>
      </c>
      <c r="L429" s="85">
        <v>0.81</v>
      </c>
      <c r="M429" s="85">
        <v>0.81</v>
      </c>
      <c r="N429" s="85">
        <v>0.81</v>
      </c>
      <c r="O429" s="85">
        <v>0.81</v>
      </c>
      <c r="P429" s="85">
        <v>0.81</v>
      </c>
      <c r="Q429" s="64" t="s">
        <v>773</v>
      </c>
      <c r="R429" s="64" t="s">
        <v>773</v>
      </c>
    </row>
    <row r="430" spans="1:18" s="21" customFormat="1" ht="38.25" hidden="1" x14ac:dyDescent="0.2">
      <c r="A430" s="66" t="s">
        <v>1496</v>
      </c>
      <c r="B430" s="24" t="s">
        <v>1471</v>
      </c>
      <c r="C430" s="24" t="s">
        <v>1484</v>
      </c>
      <c r="D430" s="66" t="s">
        <v>1483</v>
      </c>
      <c r="E430" s="66" t="s">
        <v>33</v>
      </c>
      <c r="F430" s="64" t="s">
        <v>31</v>
      </c>
      <c r="G430" s="85"/>
      <c r="H430" s="85"/>
      <c r="I430" s="85"/>
      <c r="J430" s="85">
        <v>0.12</v>
      </c>
      <c r="K430" s="85">
        <v>0.12</v>
      </c>
      <c r="L430" s="85">
        <v>0.12</v>
      </c>
      <c r="M430" s="85">
        <v>0.12</v>
      </c>
      <c r="N430" s="85">
        <v>0.12</v>
      </c>
      <c r="O430" s="85">
        <v>0.12</v>
      </c>
      <c r="P430" s="85">
        <v>0.12</v>
      </c>
      <c r="Q430" s="64" t="s">
        <v>773</v>
      </c>
      <c r="R430" s="64" t="s">
        <v>773</v>
      </c>
    </row>
    <row r="431" spans="1:18" s="21" customFormat="1" ht="89.25" hidden="1" x14ac:dyDescent="0.2">
      <c r="A431" s="66" t="s">
        <v>1497</v>
      </c>
      <c r="B431" s="24" t="s">
        <v>451</v>
      </c>
      <c r="C431" s="24" t="s">
        <v>469</v>
      </c>
      <c r="D431" s="66" t="s">
        <v>470</v>
      </c>
      <c r="E431" s="66" t="s">
        <v>33</v>
      </c>
      <c r="F431" s="64" t="s">
        <v>31</v>
      </c>
      <c r="G431" s="85"/>
      <c r="H431" s="85"/>
      <c r="I431" s="85"/>
      <c r="J431" s="85"/>
      <c r="K431" s="85"/>
      <c r="L431" s="85"/>
      <c r="M431" s="85"/>
      <c r="N431" s="85"/>
      <c r="O431" s="85"/>
      <c r="P431" s="85">
        <v>0.8</v>
      </c>
      <c r="Q431" s="66" t="s">
        <v>468</v>
      </c>
      <c r="R431" s="66" t="s">
        <v>468</v>
      </c>
    </row>
    <row r="432" spans="1:18" s="21" customFormat="1" ht="12.75" hidden="1" x14ac:dyDescent="0.2">
      <c r="A432" s="66" t="s">
        <v>1498</v>
      </c>
      <c r="B432" s="24" t="s">
        <v>451</v>
      </c>
      <c r="C432" s="24" t="s">
        <v>469</v>
      </c>
      <c r="D432" s="66" t="s">
        <v>1640</v>
      </c>
      <c r="E432" s="66" t="s">
        <v>33</v>
      </c>
      <c r="F432" s="64" t="s">
        <v>28</v>
      </c>
      <c r="G432" s="85"/>
      <c r="H432" s="85"/>
      <c r="I432" s="85"/>
      <c r="J432" s="85"/>
      <c r="K432" s="85"/>
      <c r="L432" s="85"/>
      <c r="M432" s="85">
        <v>0.5</v>
      </c>
      <c r="N432" s="85">
        <v>0.5</v>
      </c>
      <c r="O432" s="85">
        <v>0.5</v>
      </c>
      <c r="P432" s="85">
        <v>0.5</v>
      </c>
      <c r="Q432" s="66" t="s">
        <v>468</v>
      </c>
      <c r="R432" s="66" t="s">
        <v>468</v>
      </c>
    </row>
    <row r="433" spans="1:18" s="21" customFormat="1" ht="12.75" hidden="1" x14ac:dyDescent="0.2">
      <c r="A433" s="66" t="s">
        <v>1499</v>
      </c>
      <c r="B433" s="24" t="s">
        <v>451</v>
      </c>
      <c r="C433" s="24" t="s">
        <v>469</v>
      </c>
      <c r="D433" s="66" t="s">
        <v>1641</v>
      </c>
      <c r="E433" s="66" t="s">
        <v>33</v>
      </c>
      <c r="F433" s="64" t="s">
        <v>28</v>
      </c>
      <c r="G433" s="85"/>
      <c r="H433" s="85"/>
      <c r="I433" s="85"/>
      <c r="J433" s="85"/>
      <c r="K433" s="85"/>
      <c r="L433" s="85"/>
      <c r="M433" s="85">
        <v>0.5</v>
      </c>
      <c r="N433" s="85">
        <v>0.5</v>
      </c>
      <c r="O433" s="85">
        <v>0.5</v>
      </c>
      <c r="P433" s="85">
        <v>0.5</v>
      </c>
      <c r="Q433" s="66" t="s">
        <v>468</v>
      </c>
      <c r="R433" s="66" t="s">
        <v>468</v>
      </c>
    </row>
    <row r="434" spans="1:18" s="21" customFormat="1" ht="12.75" hidden="1" x14ac:dyDescent="0.2">
      <c r="A434" s="66" t="s">
        <v>1500</v>
      </c>
      <c r="B434" s="24" t="s">
        <v>451</v>
      </c>
      <c r="C434" s="24" t="s">
        <v>471</v>
      </c>
      <c r="D434" s="66" t="s">
        <v>1642</v>
      </c>
      <c r="E434" s="66" t="s">
        <v>33</v>
      </c>
      <c r="F434" s="64" t="s">
        <v>28</v>
      </c>
      <c r="G434" s="85"/>
      <c r="H434" s="85"/>
      <c r="I434" s="85"/>
      <c r="J434" s="85"/>
      <c r="K434" s="85">
        <v>0.4</v>
      </c>
      <c r="L434" s="85">
        <v>0.4</v>
      </c>
      <c r="M434" s="85">
        <v>0.4</v>
      </c>
      <c r="N434" s="85">
        <v>0.4</v>
      </c>
      <c r="O434" s="85">
        <v>0.4</v>
      </c>
      <c r="P434" s="85">
        <v>0.4</v>
      </c>
      <c r="Q434" s="66" t="s">
        <v>468</v>
      </c>
      <c r="R434" s="66" t="s">
        <v>468</v>
      </c>
    </row>
    <row r="435" spans="1:18" s="21" customFormat="1" ht="12.75" hidden="1" x14ac:dyDescent="0.2">
      <c r="A435" s="66" t="s">
        <v>1501</v>
      </c>
      <c r="B435" s="24" t="s">
        <v>451</v>
      </c>
      <c r="C435" s="24" t="s">
        <v>471</v>
      </c>
      <c r="D435" s="66" t="s">
        <v>1643</v>
      </c>
      <c r="E435" s="66" t="s">
        <v>33</v>
      </c>
      <c r="F435" s="64" t="s">
        <v>28</v>
      </c>
      <c r="G435" s="85"/>
      <c r="H435" s="85"/>
      <c r="I435" s="85"/>
      <c r="J435" s="85"/>
      <c r="K435" s="85"/>
      <c r="L435" s="85">
        <v>0.4</v>
      </c>
      <c r="M435" s="85">
        <v>0.4</v>
      </c>
      <c r="N435" s="85">
        <v>0.4</v>
      </c>
      <c r="O435" s="85">
        <v>0.4</v>
      </c>
      <c r="P435" s="85">
        <v>0.4</v>
      </c>
      <c r="Q435" s="66" t="s">
        <v>468</v>
      </c>
      <c r="R435" s="66" t="s">
        <v>468</v>
      </c>
    </row>
    <row r="436" spans="1:18" s="21" customFormat="1" ht="12.75" hidden="1" x14ac:dyDescent="0.2">
      <c r="A436" s="66" t="s">
        <v>1502</v>
      </c>
      <c r="B436" s="24" t="s">
        <v>451</v>
      </c>
      <c r="C436" s="24" t="s">
        <v>471</v>
      </c>
      <c r="D436" s="66" t="s">
        <v>1644</v>
      </c>
      <c r="E436" s="66" t="s">
        <v>33</v>
      </c>
      <c r="F436" s="64" t="s">
        <v>28</v>
      </c>
      <c r="G436" s="85"/>
      <c r="H436" s="85"/>
      <c r="I436" s="85"/>
      <c r="J436" s="85">
        <v>0.4</v>
      </c>
      <c r="K436" s="85">
        <v>0.4</v>
      </c>
      <c r="L436" s="85">
        <v>0.4</v>
      </c>
      <c r="M436" s="85">
        <v>0.4</v>
      </c>
      <c r="N436" s="85">
        <v>0.4</v>
      </c>
      <c r="O436" s="85">
        <v>0.4</v>
      </c>
      <c r="P436" s="85">
        <v>0.4</v>
      </c>
      <c r="Q436" s="66" t="s">
        <v>468</v>
      </c>
      <c r="R436" s="66" t="s">
        <v>468</v>
      </c>
    </row>
    <row r="437" spans="1:18" s="21" customFormat="1" ht="12.75" hidden="1" x14ac:dyDescent="0.2">
      <c r="A437" s="66" t="s">
        <v>1503</v>
      </c>
      <c r="B437" s="24" t="s">
        <v>451</v>
      </c>
      <c r="C437" s="24" t="s">
        <v>471</v>
      </c>
      <c r="D437" s="66" t="s">
        <v>1641</v>
      </c>
      <c r="E437" s="66" t="s">
        <v>33</v>
      </c>
      <c r="F437" s="64" t="s">
        <v>28</v>
      </c>
      <c r="G437" s="85"/>
      <c r="H437" s="85"/>
      <c r="I437" s="85"/>
      <c r="J437" s="85"/>
      <c r="K437" s="85"/>
      <c r="L437" s="85"/>
      <c r="M437" s="85"/>
      <c r="N437" s="85"/>
      <c r="O437" s="85">
        <v>0.5</v>
      </c>
      <c r="P437" s="85">
        <v>0.5</v>
      </c>
      <c r="Q437" s="66" t="s">
        <v>468</v>
      </c>
      <c r="R437" s="66" t="s">
        <v>468</v>
      </c>
    </row>
    <row r="438" spans="1:18" s="21" customFormat="1" ht="12.75" hidden="1" x14ac:dyDescent="0.2">
      <c r="A438" s="66" t="s">
        <v>1504</v>
      </c>
      <c r="B438" s="24" t="s">
        <v>451</v>
      </c>
      <c r="C438" s="24" t="s">
        <v>471</v>
      </c>
      <c r="D438" s="66" t="s">
        <v>1645</v>
      </c>
      <c r="E438" s="66" t="s">
        <v>33</v>
      </c>
      <c r="F438" s="64" t="s">
        <v>28</v>
      </c>
      <c r="G438" s="85"/>
      <c r="H438" s="85"/>
      <c r="I438" s="85"/>
      <c r="J438" s="85"/>
      <c r="K438" s="85"/>
      <c r="L438" s="85"/>
      <c r="M438" s="85"/>
      <c r="N438" s="85"/>
      <c r="O438" s="85">
        <v>0.5</v>
      </c>
      <c r="P438" s="85">
        <v>0.5</v>
      </c>
      <c r="Q438" s="66" t="s">
        <v>468</v>
      </c>
      <c r="R438" s="66" t="s">
        <v>468</v>
      </c>
    </row>
    <row r="439" spans="1:18" s="21" customFormat="1" ht="114.75" hidden="1" x14ac:dyDescent="0.2">
      <c r="A439" s="66" t="s">
        <v>1505</v>
      </c>
      <c r="B439" s="65" t="s">
        <v>451</v>
      </c>
      <c r="C439" s="24" t="s">
        <v>471</v>
      </c>
      <c r="D439" s="66" t="s">
        <v>1646</v>
      </c>
      <c r="E439" s="66" t="s">
        <v>33</v>
      </c>
      <c r="F439" s="64" t="s">
        <v>31</v>
      </c>
      <c r="G439" s="85"/>
      <c r="H439" s="85"/>
      <c r="I439" s="85"/>
      <c r="J439" s="85"/>
      <c r="K439" s="85"/>
      <c r="L439" s="85"/>
      <c r="M439" s="85">
        <v>0.4</v>
      </c>
      <c r="N439" s="85">
        <v>0.4</v>
      </c>
      <c r="O439" s="85">
        <v>0.4</v>
      </c>
      <c r="P439" s="85">
        <v>0.4</v>
      </c>
      <c r="Q439" s="66" t="s">
        <v>468</v>
      </c>
      <c r="R439" s="66" t="s">
        <v>468</v>
      </c>
    </row>
    <row r="440" spans="1:18" s="21" customFormat="1" ht="102" hidden="1" x14ac:dyDescent="0.2">
      <c r="A440" s="66" t="s">
        <v>1506</v>
      </c>
      <c r="B440" s="24" t="s">
        <v>451</v>
      </c>
      <c r="C440" s="24" t="s">
        <v>498</v>
      </c>
      <c r="D440" s="66" t="s">
        <v>472</v>
      </c>
      <c r="E440" s="66" t="s">
        <v>33</v>
      </c>
      <c r="F440" s="64" t="s">
        <v>31</v>
      </c>
      <c r="G440" s="85"/>
      <c r="H440" s="85"/>
      <c r="I440" s="85"/>
      <c r="J440" s="85"/>
      <c r="K440" s="85"/>
      <c r="L440" s="85"/>
      <c r="M440" s="85"/>
      <c r="N440" s="85">
        <v>0.5</v>
      </c>
      <c r="O440" s="85">
        <v>0.5</v>
      </c>
      <c r="P440" s="85">
        <v>0.5</v>
      </c>
      <c r="Q440" s="66" t="s">
        <v>468</v>
      </c>
      <c r="R440" s="66" t="s">
        <v>468</v>
      </c>
    </row>
    <row r="441" spans="1:18" s="21" customFormat="1" ht="12.75" hidden="1" x14ac:dyDescent="0.2">
      <c r="A441" s="66" t="s">
        <v>1507</v>
      </c>
      <c r="B441" s="24" t="s">
        <v>451</v>
      </c>
      <c r="C441" s="24" t="s">
        <v>498</v>
      </c>
      <c r="D441" s="64" t="s">
        <v>1641</v>
      </c>
      <c r="E441" s="66" t="s">
        <v>33</v>
      </c>
      <c r="F441" s="64" t="s">
        <v>28</v>
      </c>
      <c r="G441" s="63"/>
      <c r="H441" s="63"/>
      <c r="I441" s="63"/>
      <c r="J441" s="63"/>
      <c r="K441" s="63"/>
      <c r="L441" s="63"/>
      <c r="M441" s="63"/>
      <c r="N441" s="63"/>
      <c r="O441" s="63">
        <v>0.8</v>
      </c>
      <c r="P441" s="63">
        <v>0.8</v>
      </c>
      <c r="Q441" s="66" t="s">
        <v>468</v>
      </c>
      <c r="R441" s="66" t="s">
        <v>468</v>
      </c>
    </row>
    <row r="442" spans="1:18" s="21" customFormat="1" ht="12.75" hidden="1" x14ac:dyDescent="0.2">
      <c r="A442" s="66" t="s">
        <v>1508</v>
      </c>
      <c r="B442" s="24" t="s">
        <v>451</v>
      </c>
      <c r="C442" s="24" t="s">
        <v>498</v>
      </c>
      <c r="D442" s="64" t="s">
        <v>1645</v>
      </c>
      <c r="E442" s="66" t="s">
        <v>33</v>
      </c>
      <c r="F442" s="64" t="s">
        <v>28</v>
      </c>
      <c r="G442" s="63"/>
      <c r="H442" s="63"/>
      <c r="I442" s="63"/>
      <c r="J442" s="63"/>
      <c r="K442" s="63"/>
      <c r="L442" s="63"/>
      <c r="M442" s="63"/>
      <c r="N442" s="63"/>
      <c r="O442" s="63">
        <v>0.8</v>
      </c>
      <c r="P442" s="63">
        <v>0.8</v>
      </c>
      <c r="Q442" s="66" t="s">
        <v>468</v>
      </c>
      <c r="R442" s="66" t="s">
        <v>468</v>
      </c>
    </row>
    <row r="443" spans="1:18" s="21" customFormat="1" ht="12.75" hidden="1" x14ac:dyDescent="0.2">
      <c r="A443" s="66" t="s">
        <v>1509</v>
      </c>
      <c r="B443" s="65" t="s">
        <v>491</v>
      </c>
      <c r="C443" s="24" t="s">
        <v>1713</v>
      </c>
      <c r="D443" s="66" t="s">
        <v>492</v>
      </c>
      <c r="E443" s="66" t="s">
        <v>33</v>
      </c>
      <c r="F443" s="64" t="s">
        <v>31</v>
      </c>
      <c r="G443" s="85"/>
      <c r="H443" s="85"/>
      <c r="I443" s="85"/>
      <c r="J443" s="85"/>
      <c r="K443" s="85"/>
      <c r="L443" s="85"/>
      <c r="M443" s="85"/>
      <c r="N443" s="85">
        <v>2.5</v>
      </c>
      <c r="O443" s="85">
        <v>2.5</v>
      </c>
      <c r="P443" s="85">
        <v>2.5</v>
      </c>
      <c r="Q443" s="66" t="s">
        <v>468</v>
      </c>
      <c r="R443" s="66" t="s">
        <v>468</v>
      </c>
    </row>
    <row r="444" spans="1:18" s="21" customFormat="1" ht="12.75" hidden="1" x14ac:dyDescent="0.2">
      <c r="A444" s="66" t="s">
        <v>1647</v>
      </c>
      <c r="B444" s="65" t="s">
        <v>451</v>
      </c>
      <c r="C444" s="24" t="s">
        <v>496</v>
      </c>
      <c r="D444" s="66" t="s">
        <v>493</v>
      </c>
      <c r="E444" s="66" t="s">
        <v>33</v>
      </c>
      <c r="F444" s="64" t="s">
        <v>31</v>
      </c>
      <c r="G444" s="85"/>
      <c r="H444" s="85"/>
      <c r="I444" s="85"/>
      <c r="J444" s="85"/>
      <c r="K444" s="85"/>
      <c r="L444" s="85"/>
      <c r="M444" s="85"/>
      <c r="N444" s="85"/>
      <c r="O444" s="85">
        <v>1.6</v>
      </c>
      <c r="P444" s="85">
        <v>1.6</v>
      </c>
      <c r="Q444" s="66" t="s">
        <v>468</v>
      </c>
      <c r="R444" s="66" t="s">
        <v>468</v>
      </c>
    </row>
    <row r="445" spans="1:18" s="21" customFormat="1" ht="12.75" hidden="1" x14ac:dyDescent="0.2">
      <c r="A445" s="66" t="s">
        <v>1648</v>
      </c>
      <c r="B445" s="65" t="s">
        <v>451</v>
      </c>
      <c r="C445" s="24" t="s">
        <v>496</v>
      </c>
      <c r="D445" s="66" t="s">
        <v>494</v>
      </c>
      <c r="E445" s="66" t="s">
        <v>33</v>
      </c>
      <c r="F445" s="64" t="s">
        <v>31</v>
      </c>
      <c r="G445" s="85"/>
      <c r="H445" s="85"/>
      <c r="I445" s="85"/>
      <c r="J445" s="85"/>
      <c r="K445" s="85"/>
      <c r="L445" s="85">
        <v>1.6</v>
      </c>
      <c r="M445" s="85">
        <v>1.6</v>
      </c>
      <c r="N445" s="85">
        <v>1.6</v>
      </c>
      <c r="O445" s="85">
        <v>1.6</v>
      </c>
      <c r="P445" s="85">
        <v>1.6</v>
      </c>
      <c r="Q445" s="66" t="s">
        <v>468</v>
      </c>
      <c r="R445" s="66" t="s">
        <v>468</v>
      </c>
    </row>
    <row r="446" spans="1:18" s="21" customFormat="1" ht="12.75" hidden="1" x14ac:dyDescent="0.2">
      <c r="A446" s="66" t="s">
        <v>1649</v>
      </c>
      <c r="B446" s="65" t="s">
        <v>451</v>
      </c>
      <c r="C446" s="24" t="s">
        <v>497</v>
      </c>
      <c r="D446" s="66" t="s">
        <v>494</v>
      </c>
      <c r="E446" s="66" t="s">
        <v>33</v>
      </c>
      <c r="F446" s="64" t="s">
        <v>31</v>
      </c>
      <c r="G446" s="85"/>
      <c r="H446" s="85"/>
      <c r="I446" s="85"/>
      <c r="J446" s="85"/>
      <c r="K446" s="85"/>
      <c r="L446" s="85"/>
      <c r="M446" s="85"/>
      <c r="N446" s="85">
        <v>1.6</v>
      </c>
      <c r="O446" s="85">
        <v>1.6</v>
      </c>
      <c r="P446" s="85">
        <v>1.6</v>
      </c>
      <c r="Q446" s="66" t="s">
        <v>468</v>
      </c>
      <c r="R446" s="66" t="s">
        <v>468</v>
      </c>
    </row>
    <row r="447" spans="1:18" s="21" customFormat="1" ht="12.75" hidden="1" x14ac:dyDescent="0.2">
      <c r="A447" s="66" t="s">
        <v>1650</v>
      </c>
      <c r="B447" s="65" t="s">
        <v>451</v>
      </c>
      <c r="C447" s="24" t="s">
        <v>1722</v>
      </c>
      <c r="D447" s="66" t="s">
        <v>506</v>
      </c>
      <c r="E447" s="66" t="s">
        <v>33</v>
      </c>
      <c r="F447" s="64" t="s">
        <v>31</v>
      </c>
      <c r="G447" s="85"/>
      <c r="H447" s="85"/>
      <c r="I447" s="85"/>
      <c r="J447" s="85"/>
      <c r="K447" s="85"/>
      <c r="L447" s="85"/>
      <c r="M447" s="85"/>
      <c r="N447" s="85">
        <v>1.5</v>
      </c>
      <c r="O447" s="85">
        <v>1.5</v>
      </c>
      <c r="P447" s="85">
        <v>1.5</v>
      </c>
      <c r="Q447" s="66" t="s">
        <v>468</v>
      </c>
      <c r="R447" s="66" t="s">
        <v>468</v>
      </c>
    </row>
    <row r="448" spans="1:18" s="21" customFormat="1" ht="12.75" hidden="1" x14ac:dyDescent="0.2">
      <c r="A448" s="66" t="s">
        <v>1651</v>
      </c>
      <c r="B448" s="65" t="s">
        <v>451</v>
      </c>
      <c r="C448" s="24" t="s">
        <v>1713</v>
      </c>
      <c r="D448" s="66" t="s">
        <v>495</v>
      </c>
      <c r="E448" s="66" t="s">
        <v>33</v>
      </c>
      <c r="F448" s="64" t="s">
        <v>31</v>
      </c>
      <c r="G448" s="85"/>
      <c r="H448" s="85"/>
      <c r="I448" s="85"/>
      <c r="J448" s="85"/>
      <c r="K448" s="85"/>
      <c r="L448" s="85"/>
      <c r="M448" s="85"/>
      <c r="N448" s="85">
        <v>0.5</v>
      </c>
      <c r="O448" s="85">
        <v>0.5</v>
      </c>
      <c r="P448" s="85">
        <v>0.5</v>
      </c>
      <c r="Q448" s="66" t="s">
        <v>468</v>
      </c>
      <c r="R448" s="66" t="s">
        <v>468</v>
      </c>
    </row>
    <row r="449" spans="1:18" s="21" customFormat="1" ht="12.75" hidden="1" x14ac:dyDescent="0.2">
      <c r="A449" s="66" t="s">
        <v>1652</v>
      </c>
      <c r="B449" s="65" t="s">
        <v>451</v>
      </c>
      <c r="C449" s="24" t="s">
        <v>499</v>
      </c>
      <c r="D449" s="66" t="s">
        <v>495</v>
      </c>
      <c r="E449" s="66" t="s">
        <v>33</v>
      </c>
      <c r="F449" s="64" t="s">
        <v>31</v>
      </c>
      <c r="G449" s="85"/>
      <c r="H449" s="85"/>
      <c r="I449" s="85"/>
      <c r="J449" s="85"/>
      <c r="K449" s="85"/>
      <c r="L449" s="85"/>
      <c r="M449" s="85"/>
      <c r="N449" s="85">
        <v>1.2</v>
      </c>
      <c r="O449" s="85">
        <v>1.2</v>
      </c>
      <c r="P449" s="85">
        <v>1.2</v>
      </c>
      <c r="Q449" s="66" t="s">
        <v>468</v>
      </c>
      <c r="R449" s="66" t="s">
        <v>468</v>
      </c>
    </row>
    <row r="450" spans="1:18" s="21" customFormat="1" ht="25.5" hidden="1" x14ac:dyDescent="0.2">
      <c r="A450" s="66" t="s">
        <v>1653</v>
      </c>
      <c r="B450" s="65" t="s">
        <v>915</v>
      </c>
      <c r="C450" s="24" t="s">
        <v>914</v>
      </c>
      <c r="D450" s="66" t="s">
        <v>350</v>
      </c>
      <c r="E450" s="66" t="s">
        <v>33</v>
      </c>
      <c r="F450" s="64" t="s">
        <v>31</v>
      </c>
      <c r="G450" s="85"/>
      <c r="H450" s="85"/>
      <c r="I450" s="85"/>
      <c r="J450" s="85">
        <v>1</v>
      </c>
      <c r="K450" s="85">
        <v>1</v>
      </c>
      <c r="L450" s="85">
        <v>1</v>
      </c>
      <c r="M450" s="85">
        <v>1</v>
      </c>
      <c r="N450" s="85">
        <v>1</v>
      </c>
      <c r="O450" s="85">
        <v>1</v>
      </c>
      <c r="P450" s="85">
        <v>1</v>
      </c>
      <c r="Q450" s="66" t="s">
        <v>837</v>
      </c>
      <c r="R450" s="66" t="s">
        <v>837</v>
      </c>
    </row>
    <row r="451" spans="1:18" s="21" customFormat="1" ht="25.5" hidden="1" x14ac:dyDescent="0.2">
      <c r="A451" s="66" t="s">
        <v>1654</v>
      </c>
      <c r="B451" s="65" t="s">
        <v>915</v>
      </c>
      <c r="C451" s="24" t="s">
        <v>914</v>
      </c>
      <c r="D451" s="66" t="s">
        <v>368</v>
      </c>
      <c r="E451" s="66" t="s">
        <v>33</v>
      </c>
      <c r="F451" s="64" t="s">
        <v>31</v>
      </c>
      <c r="G451" s="85">
        <v>0.15</v>
      </c>
      <c r="H451" s="85">
        <v>0.15</v>
      </c>
      <c r="I451" s="85">
        <v>0.15</v>
      </c>
      <c r="J451" s="85">
        <v>0.15</v>
      </c>
      <c r="K451" s="85">
        <v>0.15</v>
      </c>
      <c r="L451" s="85">
        <v>0.15</v>
      </c>
      <c r="M451" s="85">
        <v>0.15</v>
      </c>
      <c r="N451" s="85">
        <v>0.15</v>
      </c>
      <c r="O451" s="85">
        <v>0.15</v>
      </c>
      <c r="P451" s="85">
        <v>0.15</v>
      </c>
      <c r="Q451" s="66" t="s">
        <v>837</v>
      </c>
      <c r="R451" s="66" t="s">
        <v>837</v>
      </c>
    </row>
    <row r="452" spans="1:18" s="21" customFormat="1" ht="25.5" hidden="1" x14ac:dyDescent="0.2">
      <c r="A452" s="66" t="s">
        <v>1655</v>
      </c>
      <c r="B452" s="65" t="s">
        <v>915</v>
      </c>
      <c r="C452" s="24" t="s">
        <v>914</v>
      </c>
      <c r="D452" s="64" t="s">
        <v>371</v>
      </c>
      <c r="E452" s="66" t="s">
        <v>33</v>
      </c>
      <c r="F452" s="64" t="s">
        <v>31</v>
      </c>
      <c r="G452" s="63"/>
      <c r="H452" s="63">
        <v>0.4</v>
      </c>
      <c r="I452" s="63">
        <v>0.4</v>
      </c>
      <c r="J452" s="63">
        <v>0.4</v>
      </c>
      <c r="K452" s="63">
        <v>0.4</v>
      </c>
      <c r="L452" s="63">
        <v>0.4</v>
      </c>
      <c r="M452" s="63">
        <v>0.4</v>
      </c>
      <c r="N452" s="63">
        <v>0.4</v>
      </c>
      <c r="O452" s="63">
        <v>0.4</v>
      </c>
      <c r="P452" s="63">
        <v>0.35</v>
      </c>
      <c r="Q452" s="66" t="s">
        <v>837</v>
      </c>
      <c r="R452" s="66" t="s">
        <v>837</v>
      </c>
    </row>
    <row r="453" spans="1:18" s="21" customFormat="1" ht="25.5" hidden="1" x14ac:dyDescent="0.2">
      <c r="A453" s="66" t="s">
        <v>1656</v>
      </c>
      <c r="B453" s="24" t="s">
        <v>917</v>
      </c>
      <c r="C453" s="24" t="s">
        <v>916</v>
      </c>
      <c r="D453" s="66" t="s">
        <v>1901</v>
      </c>
      <c r="E453" s="66" t="s">
        <v>33</v>
      </c>
      <c r="F453" s="64" t="s">
        <v>31</v>
      </c>
      <c r="G453" s="85"/>
      <c r="H453" s="85"/>
      <c r="I453" s="85"/>
      <c r="J453" s="85"/>
      <c r="K453" s="85"/>
      <c r="L453" s="85">
        <v>1.5</v>
      </c>
      <c r="M453" s="85">
        <v>1.5</v>
      </c>
      <c r="N453" s="85">
        <v>1.5</v>
      </c>
      <c r="O453" s="85">
        <v>1.5</v>
      </c>
      <c r="P453" s="85">
        <v>1.5</v>
      </c>
      <c r="Q453" s="66" t="s">
        <v>837</v>
      </c>
      <c r="R453" s="66" t="s">
        <v>837</v>
      </c>
    </row>
    <row r="454" spans="1:18" s="21" customFormat="1" ht="12.75" hidden="1" x14ac:dyDescent="0.2">
      <c r="A454" s="66" t="s">
        <v>1657</v>
      </c>
      <c r="B454" s="65" t="s">
        <v>617</v>
      </c>
      <c r="C454" s="24" t="s">
        <v>649</v>
      </c>
      <c r="D454" s="66" t="s">
        <v>607</v>
      </c>
      <c r="E454" s="66" t="s">
        <v>33</v>
      </c>
      <c r="F454" s="64" t="s">
        <v>31</v>
      </c>
      <c r="G454" s="85"/>
      <c r="H454" s="85"/>
      <c r="I454" s="85"/>
      <c r="J454" s="85"/>
      <c r="K454" s="85"/>
      <c r="L454" s="85"/>
      <c r="M454" s="85"/>
      <c r="N454" s="85">
        <v>0.05</v>
      </c>
      <c r="O454" s="85">
        <v>0.05</v>
      </c>
      <c r="P454" s="85">
        <v>0.05</v>
      </c>
      <c r="Q454" s="66" t="s">
        <v>594</v>
      </c>
      <c r="R454" s="66" t="s">
        <v>593</v>
      </c>
    </row>
    <row r="455" spans="1:18" s="21" customFormat="1" ht="12.75" hidden="1" x14ac:dyDescent="0.2">
      <c r="A455" s="66" t="s">
        <v>1714</v>
      </c>
      <c r="B455" s="65" t="s">
        <v>618</v>
      </c>
      <c r="C455" s="24" t="s">
        <v>649</v>
      </c>
      <c r="D455" s="66" t="s">
        <v>608</v>
      </c>
      <c r="E455" s="66" t="s">
        <v>33</v>
      </c>
      <c r="F455" s="64" t="s">
        <v>31</v>
      </c>
      <c r="G455" s="85"/>
      <c r="H455" s="85"/>
      <c r="I455" s="85"/>
      <c r="J455" s="85"/>
      <c r="K455" s="85"/>
      <c r="L455" s="85"/>
      <c r="M455" s="85"/>
      <c r="N455" s="85">
        <v>0.16</v>
      </c>
      <c r="O455" s="85">
        <v>0.16</v>
      </c>
      <c r="P455" s="85">
        <v>0.16</v>
      </c>
      <c r="Q455" s="66" t="s">
        <v>594</v>
      </c>
      <c r="R455" s="66" t="s">
        <v>593</v>
      </c>
    </row>
    <row r="456" spans="1:18" s="21" customFormat="1" ht="12.75" hidden="1" x14ac:dyDescent="0.2">
      <c r="A456" s="66" t="s">
        <v>1715</v>
      </c>
      <c r="B456" s="65" t="s">
        <v>592</v>
      </c>
      <c r="C456" s="24" t="s">
        <v>399</v>
      </c>
      <c r="D456" s="66" t="s">
        <v>590</v>
      </c>
      <c r="E456" s="66" t="s">
        <v>64</v>
      </c>
      <c r="F456" s="64" t="s">
        <v>28</v>
      </c>
      <c r="G456" s="85"/>
      <c r="H456" s="85"/>
      <c r="I456" s="85"/>
      <c r="J456" s="85"/>
      <c r="K456" s="85"/>
      <c r="L456" s="85"/>
      <c r="M456" s="85"/>
      <c r="N456" s="85"/>
      <c r="O456" s="85">
        <v>0.01</v>
      </c>
      <c r="P456" s="85">
        <v>0.01</v>
      </c>
      <c r="Q456" s="66" t="s">
        <v>61</v>
      </c>
      <c r="R456" s="66" t="s">
        <v>593</v>
      </c>
    </row>
    <row r="457" spans="1:18" s="21" customFormat="1" ht="12.75" hidden="1" x14ac:dyDescent="0.2">
      <c r="A457" s="66" t="s">
        <v>1716</v>
      </c>
      <c r="B457" s="65" t="s">
        <v>592</v>
      </c>
      <c r="C457" s="24" t="s">
        <v>399</v>
      </c>
      <c r="D457" s="66" t="s">
        <v>591</v>
      </c>
      <c r="E457" s="66" t="s">
        <v>64</v>
      </c>
      <c r="F457" s="64" t="s">
        <v>28</v>
      </c>
      <c r="G457" s="85"/>
      <c r="H457" s="85"/>
      <c r="I457" s="85"/>
      <c r="J457" s="85"/>
      <c r="K457" s="85"/>
      <c r="L457" s="85"/>
      <c r="M457" s="85"/>
      <c r="N457" s="85"/>
      <c r="O457" s="85">
        <v>0.24</v>
      </c>
      <c r="P457" s="85">
        <v>0.24</v>
      </c>
      <c r="Q457" s="66" t="s">
        <v>61</v>
      </c>
      <c r="R457" s="66" t="s">
        <v>593</v>
      </c>
    </row>
    <row r="458" spans="1:18" s="21" customFormat="1" ht="12.75" hidden="1" x14ac:dyDescent="0.2">
      <c r="A458" s="66" t="s">
        <v>1717</v>
      </c>
      <c r="B458" s="65" t="s">
        <v>592</v>
      </c>
      <c r="C458" s="24" t="s">
        <v>399</v>
      </c>
      <c r="D458" s="66" t="s">
        <v>611</v>
      </c>
      <c r="E458" s="66" t="s">
        <v>64</v>
      </c>
      <c r="F458" s="64" t="s">
        <v>28</v>
      </c>
      <c r="G458" s="85"/>
      <c r="H458" s="85"/>
      <c r="I458" s="85"/>
      <c r="J458" s="85"/>
      <c r="K458" s="85"/>
      <c r="L458" s="85"/>
      <c r="M458" s="85"/>
      <c r="N458" s="85"/>
      <c r="O458" s="85"/>
      <c r="P458" s="85">
        <v>0.13</v>
      </c>
      <c r="Q458" s="66" t="s">
        <v>61</v>
      </c>
      <c r="R458" s="66" t="s">
        <v>593</v>
      </c>
    </row>
    <row r="459" spans="1:18" s="21" customFormat="1" ht="12.75" hidden="1" x14ac:dyDescent="0.2">
      <c r="A459" s="66" t="s">
        <v>1718</v>
      </c>
      <c r="B459" s="65" t="s">
        <v>620</v>
      </c>
      <c r="C459" s="24" t="s">
        <v>612</v>
      </c>
      <c r="D459" s="66" t="s">
        <v>613</v>
      </c>
      <c r="E459" s="66" t="s">
        <v>64</v>
      </c>
      <c r="F459" s="64" t="s">
        <v>28</v>
      </c>
      <c r="G459" s="85"/>
      <c r="H459" s="85"/>
      <c r="I459" s="85"/>
      <c r="J459" s="85">
        <v>0.31</v>
      </c>
      <c r="K459" s="85">
        <v>0.31</v>
      </c>
      <c r="L459" s="85">
        <v>0.31</v>
      </c>
      <c r="M459" s="85">
        <v>0.31</v>
      </c>
      <c r="N459" s="85">
        <v>0.31</v>
      </c>
      <c r="O459" s="85">
        <v>0.31</v>
      </c>
      <c r="P459" s="85">
        <v>0.31</v>
      </c>
      <c r="Q459" s="66" t="s">
        <v>61</v>
      </c>
      <c r="R459" s="66" t="s">
        <v>593</v>
      </c>
    </row>
    <row r="460" spans="1:18" s="21" customFormat="1" ht="12.75" hidden="1" x14ac:dyDescent="0.2">
      <c r="A460" s="66" t="s">
        <v>1719</v>
      </c>
      <c r="B460" s="65" t="s">
        <v>620</v>
      </c>
      <c r="C460" s="24" t="s">
        <v>612</v>
      </c>
      <c r="D460" s="66" t="s">
        <v>614</v>
      </c>
      <c r="E460" s="66" t="s">
        <v>64</v>
      </c>
      <c r="F460" s="64" t="s">
        <v>28</v>
      </c>
      <c r="G460" s="85"/>
      <c r="H460" s="85"/>
      <c r="I460" s="85"/>
      <c r="J460" s="85">
        <v>0.09</v>
      </c>
      <c r="K460" s="85">
        <v>0.09</v>
      </c>
      <c r="L460" s="85">
        <v>0.09</v>
      </c>
      <c r="M460" s="85">
        <v>0.09</v>
      </c>
      <c r="N460" s="85">
        <v>0.09</v>
      </c>
      <c r="O460" s="85">
        <v>0.09</v>
      </c>
      <c r="P460" s="85">
        <v>0.09</v>
      </c>
      <c r="Q460" s="66" t="s">
        <v>61</v>
      </c>
      <c r="R460" s="66" t="s">
        <v>593</v>
      </c>
    </row>
    <row r="461" spans="1:18" s="21" customFormat="1" ht="12.75" hidden="1" x14ac:dyDescent="0.2">
      <c r="A461" s="66" t="s">
        <v>1720</v>
      </c>
      <c r="B461" s="24" t="s">
        <v>2083</v>
      </c>
      <c r="C461" s="24" t="s">
        <v>883</v>
      </c>
      <c r="D461" s="66" t="s">
        <v>2064</v>
      </c>
      <c r="E461" s="66" t="s">
        <v>33</v>
      </c>
      <c r="F461" s="64" t="s">
        <v>31</v>
      </c>
      <c r="G461" s="85"/>
      <c r="H461" s="85">
        <v>0.25</v>
      </c>
      <c r="I461" s="85">
        <v>0.25</v>
      </c>
      <c r="J461" s="85">
        <v>0.25</v>
      </c>
      <c r="K461" s="85">
        <v>0.25</v>
      </c>
      <c r="L461" s="85">
        <v>0.25</v>
      </c>
      <c r="M461" s="85">
        <v>0.25</v>
      </c>
      <c r="N461" s="85">
        <v>0.25</v>
      </c>
      <c r="O461" s="85">
        <v>0.25</v>
      </c>
      <c r="P461" s="85">
        <v>0.25</v>
      </c>
      <c r="Q461" s="26" t="s">
        <v>648</v>
      </c>
      <c r="R461" s="26" t="s">
        <v>648</v>
      </c>
    </row>
    <row r="462" spans="1:18" s="21" customFormat="1" ht="12.75" hidden="1" x14ac:dyDescent="0.2">
      <c r="A462" s="66" t="s">
        <v>1721</v>
      </c>
      <c r="B462" s="24" t="s">
        <v>2083</v>
      </c>
      <c r="C462" s="24" t="s">
        <v>883</v>
      </c>
      <c r="D462" s="66" t="s">
        <v>2080</v>
      </c>
      <c r="E462" s="66" t="s">
        <v>33</v>
      </c>
      <c r="F462" s="64" t="s">
        <v>31</v>
      </c>
      <c r="G462" s="85">
        <v>0.2</v>
      </c>
      <c r="H462" s="85">
        <v>0.2</v>
      </c>
      <c r="I462" s="85">
        <v>0.2</v>
      </c>
      <c r="J462" s="85">
        <v>0.2</v>
      </c>
      <c r="K462" s="85">
        <v>0.2</v>
      </c>
      <c r="L462" s="85">
        <v>0.2</v>
      </c>
      <c r="M462" s="85">
        <v>0.2</v>
      </c>
      <c r="N462" s="85">
        <v>0.2</v>
      </c>
      <c r="O462" s="85">
        <v>0.2</v>
      </c>
      <c r="P462" s="85">
        <v>0.2</v>
      </c>
      <c r="Q462" s="26" t="s">
        <v>648</v>
      </c>
      <c r="R462" s="26" t="s">
        <v>648</v>
      </c>
    </row>
    <row r="463" spans="1:18" s="21" customFormat="1" ht="12.75" hidden="1" x14ac:dyDescent="0.2">
      <c r="A463" s="66" t="s">
        <v>2002</v>
      </c>
      <c r="B463" s="24" t="s">
        <v>2083</v>
      </c>
      <c r="C463" s="24" t="s">
        <v>883</v>
      </c>
      <c r="D463" s="66" t="s">
        <v>2081</v>
      </c>
      <c r="E463" s="66" t="s">
        <v>33</v>
      </c>
      <c r="F463" s="64" t="s">
        <v>31</v>
      </c>
      <c r="G463" s="85">
        <v>0.1</v>
      </c>
      <c r="H463" s="85">
        <v>0.1</v>
      </c>
      <c r="I463" s="85">
        <v>0.1</v>
      </c>
      <c r="J463" s="85">
        <v>0.1</v>
      </c>
      <c r="K463" s="85">
        <v>0.1</v>
      </c>
      <c r="L463" s="85">
        <v>0.1</v>
      </c>
      <c r="M463" s="85">
        <v>0.1</v>
      </c>
      <c r="N463" s="85">
        <v>0.1</v>
      </c>
      <c r="O463" s="85">
        <v>0.1</v>
      </c>
      <c r="P463" s="85">
        <v>0.1</v>
      </c>
      <c r="Q463" s="26" t="s">
        <v>648</v>
      </c>
      <c r="R463" s="26" t="s">
        <v>648</v>
      </c>
    </row>
    <row r="464" spans="1:18" s="21" customFormat="1" ht="12.75" hidden="1" x14ac:dyDescent="0.2">
      <c r="A464" s="66" t="s">
        <v>2003</v>
      </c>
      <c r="B464" s="24" t="s">
        <v>2083</v>
      </c>
      <c r="C464" s="24" t="s">
        <v>883</v>
      </c>
      <c r="D464" s="66" t="s">
        <v>2065</v>
      </c>
      <c r="E464" s="66" t="s">
        <v>33</v>
      </c>
      <c r="F464" s="64" t="s">
        <v>31</v>
      </c>
      <c r="G464" s="85"/>
      <c r="H464" s="85">
        <v>0.3</v>
      </c>
      <c r="I464" s="85">
        <v>0.3</v>
      </c>
      <c r="J464" s="85">
        <v>0.3</v>
      </c>
      <c r="K464" s="85">
        <v>0.3</v>
      </c>
      <c r="L464" s="85">
        <v>0.3</v>
      </c>
      <c r="M464" s="85">
        <v>0.3</v>
      </c>
      <c r="N464" s="85">
        <v>0.3</v>
      </c>
      <c r="O464" s="85">
        <v>0.3</v>
      </c>
      <c r="P464" s="85">
        <v>0.3</v>
      </c>
      <c r="Q464" s="26" t="s">
        <v>648</v>
      </c>
      <c r="R464" s="26" t="s">
        <v>648</v>
      </c>
    </row>
    <row r="465" spans="1:18" s="21" customFormat="1" ht="12.75" hidden="1" x14ac:dyDescent="0.2">
      <c r="A465" s="66" t="s">
        <v>2004</v>
      </c>
      <c r="B465" s="24" t="s">
        <v>2082</v>
      </c>
      <c r="C465" s="24" t="s">
        <v>883</v>
      </c>
      <c r="D465" s="66" t="s">
        <v>2066</v>
      </c>
      <c r="E465" s="66" t="s">
        <v>33</v>
      </c>
      <c r="F465" s="64" t="s">
        <v>31</v>
      </c>
      <c r="G465" s="85"/>
      <c r="H465" s="85"/>
      <c r="I465" s="85"/>
      <c r="J465" s="85">
        <v>1.8</v>
      </c>
      <c r="K465" s="85">
        <v>1.8</v>
      </c>
      <c r="L465" s="85">
        <v>1.8</v>
      </c>
      <c r="M465" s="85">
        <v>1.8</v>
      </c>
      <c r="N465" s="85">
        <v>1.8</v>
      </c>
      <c r="O465" s="85">
        <v>1.8</v>
      </c>
      <c r="P465" s="85">
        <v>1.8</v>
      </c>
      <c r="Q465" s="26" t="s">
        <v>648</v>
      </c>
      <c r="R465" s="26" t="s">
        <v>648</v>
      </c>
    </row>
    <row r="466" spans="1:18" s="21" customFormat="1" ht="12.75" hidden="1" x14ac:dyDescent="0.2">
      <c r="A466" s="66" t="s">
        <v>2005</v>
      </c>
      <c r="B466" s="24" t="s">
        <v>2082</v>
      </c>
      <c r="C466" s="24" t="s">
        <v>883</v>
      </c>
      <c r="D466" s="66" t="s">
        <v>2067</v>
      </c>
      <c r="E466" s="66" t="s">
        <v>33</v>
      </c>
      <c r="F466" s="64" t="s">
        <v>31</v>
      </c>
      <c r="G466" s="85"/>
      <c r="H466" s="85"/>
      <c r="I466" s="85"/>
      <c r="J466" s="85"/>
      <c r="K466" s="85"/>
      <c r="L466" s="85">
        <v>1.7</v>
      </c>
      <c r="M466" s="85">
        <v>1.7</v>
      </c>
      <c r="N466" s="85">
        <v>1.7</v>
      </c>
      <c r="O466" s="85">
        <v>1.7</v>
      </c>
      <c r="P466" s="85">
        <v>1.7</v>
      </c>
      <c r="Q466" s="26" t="s">
        <v>648</v>
      </c>
      <c r="R466" s="26" t="s">
        <v>648</v>
      </c>
    </row>
    <row r="467" spans="1:18" s="21" customFormat="1" ht="12.75" hidden="1" x14ac:dyDescent="0.2">
      <c r="A467" s="66" t="s">
        <v>2006</v>
      </c>
      <c r="B467" s="24" t="s">
        <v>844</v>
      </c>
      <c r="C467" s="24" t="s">
        <v>882</v>
      </c>
      <c r="D467" s="66" t="s">
        <v>2101</v>
      </c>
      <c r="E467" s="66" t="s">
        <v>33</v>
      </c>
      <c r="F467" s="64" t="s">
        <v>31</v>
      </c>
      <c r="G467" s="85"/>
      <c r="H467" s="85">
        <v>1</v>
      </c>
      <c r="I467" s="85">
        <v>1</v>
      </c>
      <c r="J467" s="85">
        <v>1</v>
      </c>
      <c r="K467" s="85">
        <v>1</v>
      </c>
      <c r="L467" s="85">
        <v>1</v>
      </c>
      <c r="M467" s="85">
        <v>1</v>
      </c>
      <c r="N467" s="85">
        <v>1</v>
      </c>
      <c r="O467" s="85">
        <v>1</v>
      </c>
      <c r="P467" s="85">
        <v>1</v>
      </c>
      <c r="Q467" s="26" t="s">
        <v>648</v>
      </c>
      <c r="R467" s="26" t="s">
        <v>648</v>
      </c>
    </row>
    <row r="468" spans="1:18" s="21" customFormat="1" ht="25.5" hidden="1" x14ac:dyDescent="0.2">
      <c r="A468" s="66" t="s">
        <v>2007</v>
      </c>
      <c r="B468" s="24" t="s">
        <v>844</v>
      </c>
      <c r="C468" s="24" t="s">
        <v>884</v>
      </c>
      <c r="D468" s="66" t="s">
        <v>2068</v>
      </c>
      <c r="E468" s="66" t="s">
        <v>33</v>
      </c>
      <c r="F468" s="64" t="s">
        <v>31</v>
      </c>
      <c r="G468" s="85"/>
      <c r="H468" s="85"/>
      <c r="I468" s="85"/>
      <c r="J468" s="85"/>
      <c r="K468" s="85">
        <v>2</v>
      </c>
      <c r="L468" s="85">
        <v>2</v>
      </c>
      <c r="M468" s="85">
        <v>2</v>
      </c>
      <c r="N468" s="85">
        <v>2</v>
      </c>
      <c r="O468" s="85">
        <v>2</v>
      </c>
      <c r="P468" s="85">
        <v>2</v>
      </c>
      <c r="Q468" s="26" t="s">
        <v>648</v>
      </c>
      <c r="R468" s="26" t="s">
        <v>648</v>
      </c>
    </row>
    <row r="469" spans="1:18" s="21" customFormat="1" ht="25.5" hidden="1" x14ac:dyDescent="0.2">
      <c r="A469" s="66" t="s">
        <v>2008</v>
      </c>
      <c r="B469" s="24" t="s">
        <v>844</v>
      </c>
      <c r="C469" s="24" t="s">
        <v>884</v>
      </c>
      <c r="D469" s="66" t="s">
        <v>2069</v>
      </c>
      <c r="E469" s="66" t="s">
        <v>33</v>
      </c>
      <c r="F469" s="64" t="s">
        <v>31</v>
      </c>
      <c r="G469" s="85"/>
      <c r="H469" s="85"/>
      <c r="I469" s="85"/>
      <c r="J469" s="85"/>
      <c r="K469" s="85"/>
      <c r="L469" s="85">
        <v>2</v>
      </c>
      <c r="M469" s="85">
        <v>2</v>
      </c>
      <c r="N469" s="85">
        <v>2</v>
      </c>
      <c r="O469" s="85">
        <v>2</v>
      </c>
      <c r="P469" s="85">
        <v>2</v>
      </c>
      <c r="Q469" s="26" t="s">
        <v>648</v>
      </c>
      <c r="R469" s="26" t="s">
        <v>648</v>
      </c>
    </row>
    <row r="470" spans="1:18" s="21" customFormat="1" ht="12.75" hidden="1" x14ac:dyDescent="0.2">
      <c r="A470" s="66" t="s">
        <v>2009</v>
      </c>
      <c r="B470" s="24" t="s">
        <v>843</v>
      </c>
      <c r="C470" s="24" t="s">
        <v>885</v>
      </c>
      <c r="D470" s="66" t="s">
        <v>845</v>
      </c>
      <c r="E470" s="66" t="s">
        <v>33</v>
      </c>
      <c r="F470" s="64" t="s">
        <v>31</v>
      </c>
      <c r="G470" s="85">
        <v>0.11</v>
      </c>
      <c r="H470" s="85">
        <v>0.11</v>
      </c>
      <c r="I470" s="85">
        <v>0.11</v>
      </c>
      <c r="J470" s="85">
        <v>0.11</v>
      </c>
      <c r="K470" s="85">
        <v>0.11</v>
      </c>
      <c r="L470" s="85">
        <v>0.11</v>
      </c>
      <c r="M470" s="85">
        <v>0.11</v>
      </c>
      <c r="N470" s="85">
        <v>0.11</v>
      </c>
      <c r="O470" s="85">
        <v>0.11</v>
      </c>
      <c r="P470" s="85">
        <v>0.11</v>
      </c>
      <c r="Q470" s="26" t="s">
        <v>648</v>
      </c>
      <c r="R470" s="26" t="s">
        <v>648</v>
      </c>
    </row>
    <row r="471" spans="1:18" s="21" customFormat="1" ht="12.75" hidden="1" x14ac:dyDescent="0.2">
      <c r="A471" s="66" t="s">
        <v>2010</v>
      </c>
      <c r="B471" s="24" t="s">
        <v>843</v>
      </c>
      <c r="C471" s="24" t="s">
        <v>885</v>
      </c>
      <c r="D471" s="66" t="s">
        <v>846</v>
      </c>
      <c r="E471" s="66" t="s">
        <v>33</v>
      </c>
      <c r="F471" s="64" t="s">
        <v>31</v>
      </c>
      <c r="G471" s="85">
        <v>0.06</v>
      </c>
      <c r="H471" s="85">
        <v>0.06</v>
      </c>
      <c r="I471" s="85">
        <v>0.06</v>
      </c>
      <c r="J471" s="85">
        <v>0.06</v>
      </c>
      <c r="K471" s="85">
        <v>0.06</v>
      </c>
      <c r="L471" s="85">
        <v>0.06</v>
      </c>
      <c r="M471" s="85">
        <v>0.06</v>
      </c>
      <c r="N471" s="85">
        <v>0.06</v>
      </c>
      <c r="O471" s="85">
        <v>0.06</v>
      </c>
      <c r="P471" s="85">
        <v>0.06</v>
      </c>
      <c r="Q471" s="26" t="s">
        <v>648</v>
      </c>
      <c r="R471" s="26" t="s">
        <v>648</v>
      </c>
    </row>
    <row r="472" spans="1:18" s="21" customFormat="1" ht="12.75" hidden="1" x14ac:dyDescent="0.2">
      <c r="A472" s="66" t="s">
        <v>2011</v>
      </c>
      <c r="B472" s="24" t="s">
        <v>2108</v>
      </c>
      <c r="C472" s="24" t="s">
        <v>885</v>
      </c>
      <c r="D472" s="66" t="s">
        <v>2102</v>
      </c>
      <c r="E472" s="66" t="s">
        <v>33</v>
      </c>
      <c r="F472" s="64" t="s">
        <v>31</v>
      </c>
      <c r="G472" s="85"/>
      <c r="H472" s="85"/>
      <c r="I472" s="85">
        <v>0.6</v>
      </c>
      <c r="J472" s="85">
        <v>0.6</v>
      </c>
      <c r="K472" s="85">
        <v>0.6</v>
      </c>
      <c r="L472" s="85">
        <v>0.6</v>
      </c>
      <c r="M472" s="85">
        <v>0.6</v>
      </c>
      <c r="N472" s="85">
        <v>0.6</v>
      </c>
      <c r="O472" s="85">
        <v>0.6</v>
      </c>
      <c r="P472" s="85">
        <v>0.6</v>
      </c>
      <c r="Q472" s="26" t="s">
        <v>648</v>
      </c>
      <c r="R472" s="26" t="s">
        <v>648</v>
      </c>
    </row>
    <row r="473" spans="1:18" s="21" customFormat="1" ht="12.75" hidden="1" x14ac:dyDescent="0.2">
      <c r="A473" s="66" t="s">
        <v>2012</v>
      </c>
      <c r="B473" s="24" t="s">
        <v>2108</v>
      </c>
      <c r="C473" s="24" t="s">
        <v>885</v>
      </c>
      <c r="D473" s="66" t="s">
        <v>2103</v>
      </c>
      <c r="E473" s="66" t="s">
        <v>33</v>
      </c>
      <c r="F473" s="64" t="s">
        <v>31</v>
      </c>
      <c r="G473" s="85"/>
      <c r="H473" s="85"/>
      <c r="I473" s="85">
        <v>0.7</v>
      </c>
      <c r="J473" s="85">
        <v>0.7</v>
      </c>
      <c r="K473" s="85">
        <v>0.7</v>
      </c>
      <c r="L473" s="85">
        <v>0.7</v>
      </c>
      <c r="M473" s="85">
        <v>0.7</v>
      </c>
      <c r="N473" s="85">
        <v>0.7</v>
      </c>
      <c r="O473" s="85">
        <v>0.7</v>
      </c>
      <c r="P473" s="85">
        <v>0.7</v>
      </c>
      <c r="Q473" s="26" t="s">
        <v>648</v>
      </c>
      <c r="R473" s="26" t="s">
        <v>648</v>
      </c>
    </row>
    <row r="474" spans="1:18" s="21" customFormat="1" ht="12.75" hidden="1" x14ac:dyDescent="0.2">
      <c r="A474" s="66" t="s">
        <v>2013</v>
      </c>
      <c r="B474" s="24" t="s">
        <v>2108</v>
      </c>
      <c r="C474" s="24" t="s">
        <v>885</v>
      </c>
      <c r="D474" s="66" t="s">
        <v>2104</v>
      </c>
      <c r="E474" s="66" t="s">
        <v>33</v>
      </c>
      <c r="F474" s="64" t="s">
        <v>31</v>
      </c>
      <c r="G474" s="85"/>
      <c r="H474" s="85">
        <v>0.28000000000000003</v>
      </c>
      <c r="I474" s="85">
        <v>0.28000000000000003</v>
      </c>
      <c r="J474" s="85">
        <v>0.28000000000000003</v>
      </c>
      <c r="K474" s="85">
        <v>0.28000000000000003</v>
      </c>
      <c r="L474" s="85">
        <v>0.28000000000000003</v>
      </c>
      <c r="M474" s="85">
        <v>0.28000000000000003</v>
      </c>
      <c r="N474" s="85">
        <v>0.28000000000000003</v>
      </c>
      <c r="O474" s="85">
        <v>0.28000000000000003</v>
      </c>
      <c r="P474" s="85">
        <v>0.28000000000000003</v>
      </c>
      <c r="Q474" s="26" t="s">
        <v>648</v>
      </c>
      <c r="R474" s="26" t="s">
        <v>648</v>
      </c>
    </row>
    <row r="475" spans="1:18" s="21" customFormat="1" ht="12.75" hidden="1" x14ac:dyDescent="0.2">
      <c r="A475" s="66" t="s">
        <v>2014</v>
      </c>
      <c r="B475" s="24" t="s">
        <v>2108</v>
      </c>
      <c r="C475" s="24" t="s">
        <v>885</v>
      </c>
      <c r="D475" s="66" t="s">
        <v>2105</v>
      </c>
      <c r="E475" s="66" t="s">
        <v>33</v>
      </c>
      <c r="F475" s="64" t="s">
        <v>31</v>
      </c>
      <c r="G475" s="85"/>
      <c r="H475" s="85">
        <v>0.28999999999999998</v>
      </c>
      <c r="I475" s="85">
        <v>0.28999999999999998</v>
      </c>
      <c r="J475" s="85">
        <v>0.28999999999999998</v>
      </c>
      <c r="K475" s="85">
        <v>0.28999999999999998</v>
      </c>
      <c r="L475" s="85">
        <v>0.28999999999999998</v>
      </c>
      <c r="M475" s="85">
        <v>0.28999999999999998</v>
      </c>
      <c r="N475" s="85">
        <v>0.28999999999999998</v>
      </c>
      <c r="O475" s="85">
        <v>0.28999999999999998</v>
      </c>
      <c r="P475" s="85">
        <v>0.28999999999999998</v>
      </c>
      <c r="Q475" s="26" t="s">
        <v>648</v>
      </c>
      <c r="R475" s="26" t="s">
        <v>648</v>
      </c>
    </row>
    <row r="476" spans="1:18" s="21" customFormat="1" ht="12.75" hidden="1" x14ac:dyDescent="0.2">
      <c r="A476" s="66" t="s">
        <v>2015</v>
      </c>
      <c r="B476" s="24" t="s">
        <v>2108</v>
      </c>
      <c r="C476" s="24" t="s">
        <v>885</v>
      </c>
      <c r="D476" s="66" t="s">
        <v>2106</v>
      </c>
      <c r="E476" s="66" t="s">
        <v>33</v>
      </c>
      <c r="F476" s="64" t="s">
        <v>31</v>
      </c>
      <c r="G476" s="85"/>
      <c r="H476" s="85"/>
      <c r="I476" s="85">
        <v>0.45</v>
      </c>
      <c r="J476" s="85">
        <v>0.45</v>
      </c>
      <c r="K476" s="85">
        <v>0.45</v>
      </c>
      <c r="L476" s="85">
        <v>0.45</v>
      </c>
      <c r="M476" s="85">
        <v>0.45</v>
      </c>
      <c r="N476" s="85">
        <v>0.45</v>
      </c>
      <c r="O476" s="85">
        <v>0.45</v>
      </c>
      <c r="P476" s="85">
        <v>0.45</v>
      </c>
      <c r="Q476" s="26" t="s">
        <v>648</v>
      </c>
      <c r="R476" s="26" t="s">
        <v>648</v>
      </c>
    </row>
    <row r="477" spans="1:18" s="21" customFormat="1" ht="12.75" hidden="1" x14ac:dyDescent="0.2">
      <c r="A477" s="66" t="s">
        <v>2016</v>
      </c>
      <c r="B477" s="24" t="s">
        <v>2108</v>
      </c>
      <c r="C477" s="24" t="s">
        <v>885</v>
      </c>
      <c r="D477" s="66" t="s">
        <v>2107</v>
      </c>
      <c r="E477" s="66" t="s">
        <v>33</v>
      </c>
      <c r="F477" s="64" t="s">
        <v>31</v>
      </c>
      <c r="G477" s="85"/>
      <c r="H477" s="85"/>
      <c r="I477" s="85">
        <v>0.45</v>
      </c>
      <c r="J477" s="85">
        <v>0.45</v>
      </c>
      <c r="K477" s="85">
        <v>0.45</v>
      </c>
      <c r="L477" s="85">
        <v>0.45</v>
      </c>
      <c r="M477" s="85">
        <v>0.45</v>
      </c>
      <c r="N477" s="85">
        <v>0.45</v>
      </c>
      <c r="O477" s="85">
        <v>0.45</v>
      </c>
      <c r="P477" s="85">
        <v>0.45</v>
      </c>
      <c r="Q477" s="26" t="s">
        <v>648</v>
      </c>
      <c r="R477" s="26" t="s">
        <v>648</v>
      </c>
    </row>
    <row r="478" spans="1:18" s="21" customFormat="1" ht="12.75" hidden="1" x14ac:dyDescent="0.2">
      <c r="A478" s="66" t="s">
        <v>2017</v>
      </c>
      <c r="B478" s="24" t="s">
        <v>2082</v>
      </c>
      <c r="C478" s="24" t="s">
        <v>886</v>
      </c>
      <c r="D478" s="66" t="s">
        <v>2070</v>
      </c>
      <c r="E478" s="66" t="s">
        <v>33</v>
      </c>
      <c r="F478" s="64" t="s">
        <v>31</v>
      </c>
      <c r="G478" s="85"/>
      <c r="H478" s="85"/>
      <c r="I478" s="85"/>
      <c r="J478" s="85"/>
      <c r="K478" s="85"/>
      <c r="L478" s="85"/>
      <c r="M478" s="85"/>
      <c r="N478" s="85"/>
      <c r="O478" s="85"/>
      <c r="P478" s="85">
        <v>1.1200000000000001</v>
      </c>
      <c r="Q478" s="26" t="s">
        <v>648</v>
      </c>
      <c r="R478" s="26" t="s">
        <v>648</v>
      </c>
    </row>
    <row r="479" spans="1:18" s="21" customFormat="1" ht="12.75" hidden="1" x14ac:dyDescent="0.2">
      <c r="A479" s="66" t="s">
        <v>2018</v>
      </c>
      <c r="B479" s="24" t="s">
        <v>2082</v>
      </c>
      <c r="C479" s="24" t="s">
        <v>886</v>
      </c>
      <c r="D479" s="66" t="s">
        <v>2071</v>
      </c>
      <c r="E479" s="66" t="s">
        <v>33</v>
      </c>
      <c r="F479" s="64" t="s">
        <v>31</v>
      </c>
      <c r="G479" s="85"/>
      <c r="H479" s="85"/>
      <c r="I479" s="85"/>
      <c r="J479" s="85"/>
      <c r="K479" s="85"/>
      <c r="L479" s="85"/>
      <c r="M479" s="85"/>
      <c r="N479" s="85"/>
      <c r="O479" s="85"/>
      <c r="P479" s="85">
        <v>0.04</v>
      </c>
      <c r="Q479" s="26" t="s">
        <v>648</v>
      </c>
      <c r="R479" s="26" t="s">
        <v>648</v>
      </c>
    </row>
    <row r="480" spans="1:18" s="21" customFormat="1" ht="12.75" hidden="1" x14ac:dyDescent="0.2">
      <c r="A480" s="66" t="s">
        <v>2019</v>
      </c>
      <c r="B480" s="24" t="s">
        <v>2082</v>
      </c>
      <c r="C480" s="24" t="s">
        <v>886</v>
      </c>
      <c r="D480" s="66" t="s">
        <v>2072</v>
      </c>
      <c r="E480" s="66" t="s">
        <v>33</v>
      </c>
      <c r="F480" s="64" t="s">
        <v>31</v>
      </c>
      <c r="G480" s="85">
        <v>0.37</v>
      </c>
      <c r="H480" s="85">
        <v>0.37</v>
      </c>
      <c r="I480" s="85">
        <v>0.37</v>
      </c>
      <c r="J480" s="85">
        <v>0.37</v>
      </c>
      <c r="K480" s="85">
        <v>0.37</v>
      </c>
      <c r="L480" s="85">
        <v>0.37</v>
      </c>
      <c r="M480" s="85">
        <v>0.37</v>
      </c>
      <c r="N480" s="85">
        <v>0.37</v>
      </c>
      <c r="O480" s="85">
        <v>0.37</v>
      </c>
      <c r="P480" s="85">
        <v>0.37</v>
      </c>
      <c r="Q480" s="26" t="s">
        <v>648</v>
      </c>
      <c r="R480" s="26" t="s">
        <v>648</v>
      </c>
    </row>
    <row r="481" spans="1:18" s="21" customFormat="1" ht="12.75" hidden="1" x14ac:dyDescent="0.2">
      <c r="A481" s="66" t="s">
        <v>2020</v>
      </c>
      <c r="B481" s="24" t="s">
        <v>2082</v>
      </c>
      <c r="C481" s="24" t="s">
        <v>886</v>
      </c>
      <c r="D481" s="66" t="s">
        <v>2078</v>
      </c>
      <c r="E481" s="66" t="s">
        <v>33</v>
      </c>
      <c r="F481" s="64" t="s">
        <v>31</v>
      </c>
      <c r="G481" s="88">
        <v>1E-4</v>
      </c>
      <c r="H481" s="88">
        <v>1E-4</v>
      </c>
      <c r="I481" s="88">
        <v>1E-4</v>
      </c>
      <c r="J481" s="88">
        <v>1E-4</v>
      </c>
      <c r="K481" s="88">
        <v>1E-4</v>
      </c>
      <c r="L481" s="88">
        <v>1E-4</v>
      </c>
      <c r="M481" s="88">
        <v>1E-4</v>
      </c>
      <c r="N481" s="88">
        <v>1E-4</v>
      </c>
      <c r="O481" s="88">
        <v>1E-4</v>
      </c>
      <c r="P481" s="88">
        <v>1E-4</v>
      </c>
      <c r="Q481" s="26" t="s">
        <v>648</v>
      </c>
      <c r="R481" s="26" t="s">
        <v>648</v>
      </c>
    </row>
    <row r="482" spans="1:18" s="21" customFormat="1" ht="12.75" hidden="1" x14ac:dyDescent="0.2">
      <c r="A482" s="66" t="s">
        <v>2021</v>
      </c>
      <c r="B482" s="24" t="s">
        <v>2082</v>
      </c>
      <c r="C482" s="24" t="s">
        <v>886</v>
      </c>
      <c r="D482" s="66" t="s">
        <v>2079</v>
      </c>
      <c r="E482" s="66" t="s">
        <v>33</v>
      </c>
      <c r="F482" s="64" t="s">
        <v>31</v>
      </c>
      <c r="G482" s="88">
        <v>1E-4</v>
      </c>
      <c r="H482" s="88">
        <v>1E-4</v>
      </c>
      <c r="I482" s="88">
        <v>1E-4</v>
      </c>
      <c r="J482" s="88">
        <v>1E-4</v>
      </c>
      <c r="K482" s="88">
        <v>1E-4</v>
      </c>
      <c r="L482" s="88">
        <v>1E-4</v>
      </c>
      <c r="M482" s="88">
        <v>1E-4</v>
      </c>
      <c r="N482" s="88">
        <v>1E-4</v>
      </c>
      <c r="O482" s="88">
        <v>1E-4</v>
      </c>
      <c r="P482" s="88">
        <v>1E-4</v>
      </c>
      <c r="Q482" s="26" t="s">
        <v>648</v>
      </c>
      <c r="R482" s="26" t="s">
        <v>648</v>
      </c>
    </row>
    <row r="483" spans="1:18" s="21" customFormat="1" ht="12.75" hidden="1" x14ac:dyDescent="0.2">
      <c r="A483" s="66" t="s">
        <v>2022</v>
      </c>
      <c r="B483" s="24" t="s">
        <v>2082</v>
      </c>
      <c r="C483" s="24" t="s">
        <v>886</v>
      </c>
      <c r="D483" s="66" t="s">
        <v>2073</v>
      </c>
      <c r="E483" s="66" t="s">
        <v>33</v>
      </c>
      <c r="F483" s="64" t="s">
        <v>31</v>
      </c>
      <c r="G483" s="85"/>
      <c r="H483" s="85"/>
      <c r="I483" s="85"/>
      <c r="J483" s="85"/>
      <c r="K483" s="85"/>
      <c r="L483" s="85"/>
      <c r="M483" s="85"/>
      <c r="N483" s="85"/>
      <c r="O483" s="85"/>
      <c r="P483" s="85">
        <v>0.09</v>
      </c>
      <c r="Q483" s="26" t="s">
        <v>648</v>
      </c>
      <c r="R483" s="26" t="s">
        <v>648</v>
      </c>
    </row>
    <row r="484" spans="1:18" s="21" customFormat="1" ht="12.75" hidden="1" x14ac:dyDescent="0.2">
      <c r="A484" s="66" t="s">
        <v>2023</v>
      </c>
      <c r="B484" s="24" t="s">
        <v>2082</v>
      </c>
      <c r="C484" s="24" t="s">
        <v>886</v>
      </c>
      <c r="D484" s="66" t="s">
        <v>2074</v>
      </c>
      <c r="E484" s="66" t="s">
        <v>33</v>
      </c>
      <c r="F484" s="64" t="s">
        <v>31</v>
      </c>
      <c r="G484" s="85">
        <v>0.25</v>
      </c>
      <c r="H484" s="85">
        <v>0.25</v>
      </c>
      <c r="I484" s="85">
        <v>0.25</v>
      </c>
      <c r="J484" s="85">
        <v>0.25</v>
      </c>
      <c r="K484" s="85">
        <v>0.25</v>
      </c>
      <c r="L484" s="85">
        <v>0.25</v>
      </c>
      <c r="M484" s="85">
        <v>0.25</v>
      </c>
      <c r="N484" s="85">
        <v>0.25</v>
      </c>
      <c r="O484" s="85">
        <v>0.25</v>
      </c>
      <c r="P484" s="85">
        <v>0.25</v>
      </c>
      <c r="Q484" s="26" t="s">
        <v>648</v>
      </c>
      <c r="R484" s="26" t="s">
        <v>648</v>
      </c>
    </row>
    <row r="485" spans="1:18" s="21" customFormat="1" ht="12.75" hidden="1" x14ac:dyDescent="0.2">
      <c r="A485" s="66" t="s">
        <v>2024</v>
      </c>
      <c r="B485" s="24" t="s">
        <v>2082</v>
      </c>
      <c r="C485" s="24" t="s">
        <v>886</v>
      </c>
      <c r="D485" s="66" t="s">
        <v>2075</v>
      </c>
      <c r="E485" s="66" t="s">
        <v>33</v>
      </c>
      <c r="F485" s="64" t="s">
        <v>31</v>
      </c>
      <c r="G485" s="85"/>
      <c r="H485" s="85"/>
      <c r="I485" s="85"/>
      <c r="J485" s="85"/>
      <c r="K485" s="85"/>
      <c r="L485" s="85"/>
      <c r="M485" s="85"/>
      <c r="N485" s="85"/>
      <c r="O485" s="85"/>
      <c r="P485" s="85">
        <v>0.01</v>
      </c>
      <c r="Q485" s="26" t="s">
        <v>648</v>
      </c>
      <c r="R485" s="26" t="s">
        <v>648</v>
      </c>
    </row>
    <row r="486" spans="1:18" s="21" customFormat="1" ht="12.75" hidden="1" x14ac:dyDescent="0.2">
      <c r="A486" s="66" t="s">
        <v>2109</v>
      </c>
      <c r="B486" s="24" t="s">
        <v>2082</v>
      </c>
      <c r="C486" s="24" t="s">
        <v>886</v>
      </c>
      <c r="D486" s="66" t="s">
        <v>2076</v>
      </c>
      <c r="E486" s="66" t="s">
        <v>33</v>
      </c>
      <c r="F486" s="64" t="s">
        <v>31</v>
      </c>
      <c r="G486" s="85"/>
      <c r="H486" s="85"/>
      <c r="I486" s="85"/>
      <c r="J486" s="85"/>
      <c r="K486" s="85"/>
      <c r="L486" s="85"/>
      <c r="M486" s="85"/>
      <c r="N486" s="85"/>
      <c r="O486" s="85"/>
      <c r="P486" s="85">
        <v>0.74</v>
      </c>
      <c r="Q486" s="26" t="s">
        <v>648</v>
      </c>
      <c r="R486" s="26" t="s">
        <v>648</v>
      </c>
    </row>
    <row r="487" spans="1:18" s="21" customFormat="1" ht="12.75" hidden="1" x14ac:dyDescent="0.2">
      <c r="A487" s="66" t="s">
        <v>2110</v>
      </c>
      <c r="B487" s="24" t="s">
        <v>2082</v>
      </c>
      <c r="C487" s="24" t="s">
        <v>886</v>
      </c>
      <c r="D487" s="66" t="s">
        <v>2077</v>
      </c>
      <c r="E487" s="66" t="s">
        <v>33</v>
      </c>
      <c r="F487" s="64" t="s">
        <v>31</v>
      </c>
      <c r="G487" s="85"/>
      <c r="H487" s="85"/>
      <c r="I487" s="85"/>
      <c r="J487" s="85"/>
      <c r="K487" s="85"/>
      <c r="L487" s="85"/>
      <c r="M487" s="85"/>
      <c r="N487" s="85"/>
      <c r="O487" s="85"/>
      <c r="P487" s="85">
        <v>0.09</v>
      </c>
      <c r="Q487" s="26" t="s">
        <v>648</v>
      </c>
      <c r="R487" s="26" t="s">
        <v>648</v>
      </c>
    </row>
    <row r="488" spans="1:18" s="21" customFormat="1" ht="51" hidden="1" x14ac:dyDescent="0.2">
      <c r="A488" s="66" t="s">
        <v>2111</v>
      </c>
      <c r="B488" s="24" t="s">
        <v>2152</v>
      </c>
      <c r="C488" s="24" t="s">
        <v>385</v>
      </c>
      <c r="D488" s="66" t="s">
        <v>2148</v>
      </c>
      <c r="E488" s="66" t="s">
        <v>64</v>
      </c>
      <c r="F488" s="64" t="s">
        <v>28</v>
      </c>
      <c r="G488" s="85"/>
      <c r="H488" s="85"/>
      <c r="I488" s="85"/>
      <c r="J488" s="85"/>
      <c r="K488" s="85"/>
      <c r="L488" s="85">
        <v>5.95</v>
      </c>
      <c r="M488" s="85">
        <v>5.95</v>
      </c>
      <c r="N488" s="85">
        <v>5.95</v>
      </c>
      <c r="O488" s="85">
        <v>5.95</v>
      </c>
      <c r="P488" s="85">
        <v>5.95</v>
      </c>
      <c r="Q488" s="64" t="s">
        <v>61</v>
      </c>
      <c r="R488" s="66" t="s">
        <v>1099</v>
      </c>
    </row>
    <row r="489" spans="1:18" s="21" customFormat="1" ht="51" hidden="1" x14ac:dyDescent="0.2">
      <c r="A489" s="66" t="s">
        <v>2112</v>
      </c>
      <c r="B489" s="24" t="s">
        <v>2152</v>
      </c>
      <c r="C489" s="24" t="s">
        <v>385</v>
      </c>
      <c r="D489" s="66" t="s">
        <v>2149</v>
      </c>
      <c r="E489" s="66" t="s">
        <v>64</v>
      </c>
      <c r="F489" s="64" t="s">
        <v>28</v>
      </c>
      <c r="G489" s="85"/>
      <c r="H489" s="85"/>
      <c r="I489" s="85"/>
      <c r="J489" s="85">
        <v>0.72</v>
      </c>
      <c r="K489" s="85">
        <v>0.72</v>
      </c>
      <c r="L489" s="85">
        <v>0.72</v>
      </c>
      <c r="M489" s="85">
        <v>0.72</v>
      </c>
      <c r="N489" s="85">
        <v>0.72</v>
      </c>
      <c r="O489" s="85">
        <v>0.72</v>
      </c>
      <c r="P489" s="85">
        <v>0.72</v>
      </c>
      <c r="Q489" s="64" t="s">
        <v>61</v>
      </c>
      <c r="R489" s="66" t="s">
        <v>1099</v>
      </c>
    </row>
    <row r="490" spans="1:18" s="21" customFormat="1" ht="51" hidden="1" x14ac:dyDescent="0.2">
      <c r="A490" s="66" t="s">
        <v>2113</v>
      </c>
      <c r="B490" s="24" t="s">
        <v>2152</v>
      </c>
      <c r="C490" s="24" t="s">
        <v>385</v>
      </c>
      <c r="D490" s="66" t="s">
        <v>2150</v>
      </c>
      <c r="E490" s="66" t="s">
        <v>64</v>
      </c>
      <c r="F490" s="64" t="s">
        <v>28</v>
      </c>
      <c r="G490" s="85"/>
      <c r="H490" s="85"/>
      <c r="I490" s="85"/>
      <c r="J490" s="85"/>
      <c r="K490" s="85">
        <v>1.53</v>
      </c>
      <c r="L490" s="85">
        <v>1.53</v>
      </c>
      <c r="M490" s="85">
        <v>1.53</v>
      </c>
      <c r="N490" s="85">
        <v>1.53</v>
      </c>
      <c r="O490" s="85">
        <v>1.53</v>
      </c>
      <c r="P490" s="85">
        <v>1.53</v>
      </c>
      <c r="Q490" s="64" t="s">
        <v>61</v>
      </c>
      <c r="R490" s="66" t="s">
        <v>1099</v>
      </c>
    </row>
    <row r="491" spans="1:18" s="21" customFormat="1" ht="12.75" hidden="1" x14ac:dyDescent="0.2">
      <c r="A491" s="66" t="s">
        <v>2114</v>
      </c>
      <c r="B491" s="24" t="s">
        <v>2152</v>
      </c>
      <c r="C491" s="24" t="s">
        <v>385</v>
      </c>
      <c r="D491" s="66" t="s">
        <v>2151</v>
      </c>
      <c r="E491" s="66" t="s">
        <v>64</v>
      </c>
      <c r="F491" s="64" t="s">
        <v>28</v>
      </c>
      <c r="G491" s="85"/>
      <c r="H491" s="85"/>
      <c r="I491" s="85"/>
      <c r="J491" s="85"/>
      <c r="K491" s="85"/>
      <c r="L491" s="85"/>
      <c r="M491" s="85">
        <v>0.67</v>
      </c>
      <c r="N491" s="85">
        <v>0.67</v>
      </c>
      <c r="O491" s="85">
        <v>0.67</v>
      </c>
      <c r="P491" s="85">
        <v>0.67</v>
      </c>
      <c r="Q491" s="64" t="s">
        <v>61</v>
      </c>
      <c r="R491" s="66" t="s">
        <v>1099</v>
      </c>
    </row>
    <row r="492" spans="1:18" s="21" customFormat="1" ht="12.75" hidden="1" x14ac:dyDescent="0.2">
      <c r="A492" s="66" t="s">
        <v>2115</v>
      </c>
      <c r="B492" s="24" t="s">
        <v>2152</v>
      </c>
      <c r="C492" s="24" t="s">
        <v>385</v>
      </c>
      <c r="D492" s="66" t="s">
        <v>2153</v>
      </c>
      <c r="E492" s="66" t="s">
        <v>64</v>
      </c>
      <c r="F492" s="64" t="s">
        <v>28</v>
      </c>
      <c r="G492" s="85"/>
      <c r="H492" s="85"/>
      <c r="I492" s="85"/>
      <c r="J492" s="85"/>
      <c r="K492" s="85"/>
      <c r="L492" s="85"/>
      <c r="M492" s="85"/>
      <c r="N492" s="85">
        <v>1.43</v>
      </c>
      <c r="O492" s="85">
        <v>1.43</v>
      </c>
      <c r="P492" s="85">
        <v>1.43</v>
      </c>
      <c r="Q492" s="64" t="s">
        <v>61</v>
      </c>
      <c r="R492" s="66" t="s">
        <v>1099</v>
      </c>
    </row>
    <row r="493" spans="1:18" s="21" customFormat="1" ht="12.75" hidden="1" x14ac:dyDescent="0.2">
      <c r="A493" s="66" t="s">
        <v>2116</v>
      </c>
      <c r="B493" s="24" t="s">
        <v>2155</v>
      </c>
      <c r="C493" s="24" t="s">
        <v>385</v>
      </c>
      <c r="D493" s="66" t="s">
        <v>2154</v>
      </c>
      <c r="E493" s="66" t="s">
        <v>64</v>
      </c>
      <c r="F493" s="64" t="s">
        <v>28</v>
      </c>
      <c r="G493" s="85"/>
      <c r="H493" s="85"/>
      <c r="I493" s="85">
        <v>0.87</v>
      </c>
      <c r="J493" s="85">
        <v>0.87</v>
      </c>
      <c r="K493" s="85">
        <v>0.87</v>
      </c>
      <c r="L493" s="85">
        <v>0.87</v>
      </c>
      <c r="M493" s="85">
        <v>0.87</v>
      </c>
      <c r="N493" s="85">
        <v>0.87</v>
      </c>
      <c r="O493" s="85">
        <v>0.87</v>
      </c>
      <c r="P493" s="85">
        <v>0.87</v>
      </c>
      <c r="Q493" s="64" t="s">
        <v>61</v>
      </c>
      <c r="R493" s="66" t="s">
        <v>1099</v>
      </c>
    </row>
    <row r="494" spans="1:18" s="21" customFormat="1" ht="38.25" hidden="1" x14ac:dyDescent="0.2">
      <c r="A494" s="66" t="s">
        <v>2117</v>
      </c>
      <c r="B494" s="24" t="s">
        <v>1107</v>
      </c>
      <c r="C494" s="24" t="s">
        <v>1100</v>
      </c>
      <c r="D494" s="66" t="s">
        <v>1101</v>
      </c>
      <c r="E494" s="66" t="s">
        <v>33</v>
      </c>
      <c r="F494" s="81" t="s">
        <v>31</v>
      </c>
      <c r="G494" s="85">
        <v>2.2000000000000002</v>
      </c>
      <c r="H494" s="85">
        <v>2.2000000000000002</v>
      </c>
      <c r="I494" s="85">
        <v>2.2000000000000002</v>
      </c>
      <c r="J494" s="85">
        <v>2.2000000000000002</v>
      </c>
      <c r="K494" s="85">
        <v>2.2000000000000002</v>
      </c>
      <c r="L494" s="85">
        <v>2.2000000000000002</v>
      </c>
      <c r="M494" s="85">
        <v>2.2000000000000002</v>
      </c>
      <c r="N494" s="85">
        <v>2.2000000000000002</v>
      </c>
      <c r="O494" s="85">
        <v>2.2000000000000002</v>
      </c>
      <c r="P494" s="85">
        <v>2.2000000000000002</v>
      </c>
      <c r="Q494" s="66" t="s">
        <v>1099</v>
      </c>
      <c r="R494" s="66" t="s">
        <v>1099</v>
      </c>
    </row>
    <row r="495" spans="1:18" s="21" customFormat="1" ht="12.75" hidden="1" x14ac:dyDescent="0.2">
      <c r="A495" s="66" t="s">
        <v>2118</v>
      </c>
      <c r="B495" s="24" t="s">
        <v>1107</v>
      </c>
      <c r="C495" s="24" t="s">
        <v>1100</v>
      </c>
      <c r="D495" s="66" t="s">
        <v>1103</v>
      </c>
      <c r="E495" s="66" t="s">
        <v>33</v>
      </c>
      <c r="F495" s="81" t="s">
        <v>31</v>
      </c>
      <c r="G495" s="85">
        <v>7.0000000000000007E-2</v>
      </c>
      <c r="H495" s="85">
        <v>7.0000000000000007E-2</v>
      </c>
      <c r="I495" s="85">
        <v>7.0000000000000007E-2</v>
      </c>
      <c r="J495" s="85">
        <v>7.0000000000000007E-2</v>
      </c>
      <c r="K495" s="85">
        <v>7.0000000000000007E-2</v>
      </c>
      <c r="L495" s="85">
        <v>7.0000000000000007E-2</v>
      </c>
      <c r="M495" s="85">
        <v>7.0000000000000007E-2</v>
      </c>
      <c r="N495" s="85">
        <v>7.0000000000000007E-2</v>
      </c>
      <c r="O495" s="85">
        <v>7.0000000000000007E-2</v>
      </c>
      <c r="P495" s="85">
        <v>7.0000000000000007E-2</v>
      </c>
      <c r="Q495" s="66" t="s">
        <v>1099</v>
      </c>
      <c r="R495" s="66" t="s">
        <v>1099</v>
      </c>
    </row>
    <row r="496" spans="1:18" s="21" customFormat="1" ht="12.75" hidden="1" x14ac:dyDescent="0.2">
      <c r="A496" s="66" t="s">
        <v>2119</v>
      </c>
      <c r="B496" s="24" t="s">
        <v>1107</v>
      </c>
      <c r="C496" s="24" t="s">
        <v>1100</v>
      </c>
      <c r="D496" s="66" t="s">
        <v>1104</v>
      </c>
      <c r="E496" s="66" t="s">
        <v>33</v>
      </c>
      <c r="F496" s="81" t="s">
        <v>31</v>
      </c>
      <c r="G496" s="85">
        <v>0.41</v>
      </c>
      <c r="H496" s="85">
        <v>0.41</v>
      </c>
      <c r="I496" s="85">
        <v>0.41</v>
      </c>
      <c r="J496" s="85">
        <v>0.41</v>
      </c>
      <c r="K496" s="85">
        <v>0.41</v>
      </c>
      <c r="L496" s="85">
        <v>0.41</v>
      </c>
      <c r="M496" s="85">
        <v>0.41</v>
      </c>
      <c r="N496" s="85">
        <v>0.41</v>
      </c>
      <c r="O496" s="85">
        <v>0.41</v>
      </c>
      <c r="P496" s="85">
        <v>0.41</v>
      </c>
      <c r="Q496" s="66" t="s">
        <v>1099</v>
      </c>
      <c r="R496" s="66" t="s">
        <v>1099</v>
      </c>
    </row>
    <row r="497" spans="1:18" s="21" customFormat="1" ht="12.75" hidden="1" x14ac:dyDescent="0.2">
      <c r="A497" s="66" t="s">
        <v>2120</v>
      </c>
      <c r="B497" s="24" t="s">
        <v>1107</v>
      </c>
      <c r="C497" s="24" t="s">
        <v>1100</v>
      </c>
      <c r="D497" s="66" t="s">
        <v>1105</v>
      </c>
      <c r="E497" s="66" t="s">
        <v>33</v>
      </c>
      <c r="F497" s="81" t="s">
        <v>31</v>
      </c>
      <c r="G497" s="85">
        <v>1.23</v>
      </c>
      <c r="H497" s="85">
        <v>1.23</v>
      </c>
      <c r="I497" s="85">
        <v>1.23</v>
      </c>
      <c r="J497" s="85">
        <v>1.23</v>
      </c>
      <c r="K497" s="85">
        <v>1.23</v>
      </c>
      <c r="L497" s="85">
        <v>1.23</v>
      </c>
      <c r="M497" s="85">
        <v>1.23</v>
      </c>
      <c r="N497" s="85">
        <v>1.23</v>
      </c>
      <c r="O497" s="85">
        <v>1.23</v>
      </c>
      <c r="P497" s="85">
        <v>1.23</v>
      </c>
      <c r="Q497" s="66" t="s">
        <v>1099</v>
      </c>
      <c r="R497" s="66" t="s">
        <v>1099</v>
      </c>
    </row>
    <row r="498" spans="1:18" s="21" customFormat="1" ht="12.75" hidden="1" x14ac:dyDescent="0.2">
      <c r="A498" s="66" t="s">
        <v>2121</v>
      </c>
      <c r="B498" s="24" t="s">
        <v>1108</v>
      </c>
      <c r="C498" s="24" t="s">
        <v>1100</v>
      </c>
      <c r="D498" s="66" t="s">
        <v>1102</v>
      </c>
      <c r="E498" s="66" t="s">
        <v>33</v>
      </c>
      <c r="F498" s="81" t="s">
        <v>31</v>
      </c>
      <c r="G498" s="85"/>
      <c r="H498" s="85"/>
      <c r="I498" s="85"/>
      <c r="J498" s="85"/>
      <c r="K498" s="85"/>
      <c r="L498" s="85"/>
      <c r="M498" s="85"/>
      <c r="N498" s="85"/>
      <c r="O498" s="85"/>
      <c r="P498" s="85">
        <v>2.67</v>
      </c>
      <c r="Q498" s="66" t="s">
        <v>1099</v>
      </c>
      <c r="R498" s="66" t="s">
        <v>1099</v>
      </c>
    </row>
    <row r="499" spans="1:18" s="21" customFormat="1" ht="12.75" hidden="1" x14ac:dyDescent="0.2">
      <c r="A499" s="66" t="s">
        <v>2122</v>
      </c>
      <c r="B499" s="24" t="s">
        <v>1108</v>
      </c>
      <c r="C499" s="24" t="s">
        <v>1100</v>
      </c>
      <c r="D499" s="66" t="s">
        <v>1106</v>
      </c>
      <c r="E499" s="66" t="s">
        <v>33</v>
      </c>
      <c r="F499" s="81" t="s">
        <v>31</v>
      </c>
      <c r="G499" s="85"/>
      <c r="H499" s="85"/>
      <c r="I499" s="85"/>
      <c r="J499" s="85"/>
      <c r="K499" s="85"/>
      <c r="L499" s="85"/>
      <c r="M499" s="85"/>
      <c r="N499" s="85"/>
      <c r="O499" s="85">
        <v>0.33</v>
      </c>
      <c r="P499" s="85">
        <v>0.33</v>
      </c>
      <c r="Q499" s="66" t="s">
        <v>1099</v>
      </c>
      <c r="R499" s="66" t="s">
        <v>1099</v>
      </c>
    </row>
    <row r="500" spans="1:18" s="21" customFormat="1" ht="12.75" hidden="1" x14ac:dyDescent="0.2">
      <c r="A500" s="66" t="s">
        <v>2123</v>
      </c>
      <c r="B500" s="24" t="s">
        <v>1919</v>
      </c>
      <c r="C500" s="24" t="s">
        <v>796</v>
      </c>
      <c r="D500" s="66" t="s">
        <v>1920</v>
      </c>
      <c r="E500" s="84" t="s">
        <v>33</v>
      </c>
      <c r="F500" s="81" t="s">
        <v>31</v>
      </c>
      <c r="G500" s="85">
        <v>0.05</v>
      </c>
      <c r="H500" s="85">
        <v>0.05</v>
      </c>
      <c r="I500" s="85">
        <v>0.05</v>
      </c>
      <c r="J500" s="85">
        <v>0.05</v>
      </c>
      <c r="K500" s="85">
        <v>0.05</v>
      </c>
      <c r="L500" s="85">
        <v>0.05</v>
      </c>
      <c r="M500" s="85">
        <v>0.05</v>
      </c>
      <c r="N500" s="85">
        <v>0.05</v>
      </c>
      <c r="O500" s="85">
        <v>0.05</v>
      </c>
      <c r="P500" s="85">
        <v>0.05</v>
      </c>
      <c r="Q500" s="66" t="s">
        <v>61</v>
      </c>
      <c r="R500" s="66" t="s">
        <v>61</v>
      </c>
    </row>
    <row r="501" spans="1:18" s="21" customFormat="1" ht="12.75" hidden="1" x14ac:dyDescent="0.2">
      <c r="A501" s="66" t="s">
        <v>2124</v>
      </c>
      <c r="B501" s="24" t="s">
        <v>1921</v>
      </c>
      <c r="C501" s="24" t="s">
        <v>796</v>
      </c>
      <c r="D501" s="66" t="s">
        <v>1922</v>
      </c>
      <c r="E501" s="84" t="s">
        <v>33</v>
      </c>
      <c r="F501" s="81" t="s">
        <v>31</v>
      </c>
      <c r="G501" s="88">
        <v>1E-4</v>
      </c>
      <c r="H501" s="88">
        <v>1E-4</v>
      </c>
      <c r="I501" s="88">
        <v>1E-4</v>
      </c>
      <c r="J501" s="88">
        <v>1E-4</v>
      </c>
      <c r="K501" s="88">
        <v>1E-4</v>
      </c>
      <c r="L501" s="88">
        <v>1E-4</v>
      </c>
      <c r="M501" s="88">
        <v>1E-4</v>
      </c>
      <c r="N501" s="88">
        <v>1E-4</v>
      </c>
      <c r="O501" s="88">
        <v>1E-4</v>
      </c>
      <c r="P501" s="88">
        <v>1E-4</v>
      </c>
      <c r="Q501" s="66" t="s">
        <v>61</v>
      </c>
      <c r="R501" s="66" t="s">
        <v>61</v>
      </c>
    </row>
    <row r="502" spans="1:18" s="21" customFormat="1" ht="12.75" hidden="1" x14ac:dyDescent="0.2">
      <c r="A502" s="66" t="s">
        <v>2125</v>
      </c>
      <c r="B502" s="24" t="s">
        <v>1919</v>
      </c>
      <c r="C502" s="24" t="s">
        <v>796</v>
      </c>
      <c r="D502" s="66" t="s">
        <v>386</v>
      </c>
      <c r="E502" s="84" t="s">
        <v>33</v>
      </c>
      <c r="F502" s="81" t="s">
        <v>31</v>
      </c>
      <c r="G502" s="88">
        <v>1E-4</v>
      </c>
      <c r="H502" s="88">
        <v>1E-4</v>
      </c>
      <c r="I502" s="88">
        <v>1E-4</v>
      </c>
      <c r="J502" s="88">
        <v>1E-4</v>
      </c>
      <c r="K502" s="88">
        <v>1E-4</v>
      </c>
      <c r="L502" s="88">
        <v>1E-4</v>
      </c>
      <c r="M502" s="88">
        <v>1E-4</v>
      </c>
      <c r="N502" s="88">
        <v>1E-4</v>
      </c>
      <c r="O502" s="88">
        <v>1E-4</v>
      </c>
      <c r="P502" s="88">
        <v>1E-4</v>
      </c>
      <c r="Q502" s="66" t="s">
        <v>61</v>
      </c>
      <c r="R502" s="66" t="s">
        <v>61</v>
      </c>
    </row>
    <row r="503" spans="1:18" s="21" customFormat="1" ht="255" hidden="1" x14ac:dyDescent="0.2">
      <c r="A503" s="66" t="s">
        <v>2126</v>
      </c>
      <c r="B503" s="24" t="s">
        <v>1923</v>
      </c>
      <c r="C503" s="24" t="s">
        <v>385</v>
      </c>
      <c r="D503" s="66" t="s">
        <v>1011</v>
      </c>
      <c r="E503" s="66" t="s">
        <v>64</v>
      </c>
      <c r="F503" s="81" t="s">
        <v>28</v>
      </c>
      <c r="G503" s="85">
        <v>0.37</v>
      </c>
      <c r="H503" s="85">
        <v>0.37</v>
      </c>
      <c r="I503" s="85">
        <v>0.37</v>
      </c>
      <c r="J503" s="85">
        <v>0.37</v>
      </c>
      <c r="K503" s="85">
        <v>0.37</v>
      </c>
      <c r="L503" s="85">
        <v>0.37</v>
      </c>
      <c r="M503" s="85">
        <v>0.37</v>
      </c>
      <c r="N503" s="85">
        <v>0.37</v>
      </c>
      <c r="O503" s="85">
        <v>0.37</v>
      </c>
      <c r="P503" s="85">
        <v>0.37</v>
      </c>
      <c r="Q503" s="66" t="s">
        <v>61</v>
      </c>
      <c r="R503" s="66" t="s">
        <v>61</v>
      </c>
    </row>
    <row r="504" spans="1:18" s="21" customFormat="1" ht="242.25" hidden="1" x14ac:dyDescent="0.2">
      <c r="A504" s="66" t="s">
        <v>2127</v>
      </c>
      <c r="B504" s="24" t="s">
        <v>1924</v>
      </c>
      <c r="C504" s="24" t="s">
        <v>385</v>
      </c>
      <c r="D504" s="66" t="s">
        <v>1012</v>
      </c>
      <c r="E504" s="66" t="s">
        <v>64</v>
      </c>
      <c r="F504" s="81" t="s">
        <v>28</v>
      </c>
      <c r="G504" s="85">
        <v>0.22</v>
      </c>
      <c r="H504" s="85">
        <v>0.22</v>
      </c>
      <c r="I504" s="85">
        <v>0.22</v>
      </c>
      <c r="J504" s="85">
        <v>0.22</v>
      </c>
      <c r="K504" s="85">
        <v>0.22</v>
      </c>
      <c r="L504" s="85">
        <v>0.22</v>
      </c>
      <c r="M504" s="85">
        <v>0.22</v>
      </c>
      <c r="N504" s="85">
        <v>0.22</v>
      </c>
      <c r="O504" s="85">
        <v>0.22</v>
      </c>
      <c r="P504" s="85">
        <v>0.22</v>
      </c>
      <c r="Q504" s="66" t="s">
        <v>61</v>
      </c>
      <c r="R504" s="66" t="s">
        <v>61</v>
      </c>
    </row>
    <row r="505" spans="1:18" s="21" customFormat="1" ht="12.75" hidden="1" x14ac:dyDescent="0.2">
      <c r="A505" s="66" t="s">
        <v>2128</v>
      </c>
      <c r="B505" s="24" t="s">
        <v>1013</v>
      </c>
      <c r="C505" s="24" t="s">
        <v>385</v>
      </c>
      <c r="D505" s="66" t="s">
        <v>1014</v>
      </c>
      <c r="E505" s="66" t="s">
        <v>64</v>
      </c>
      <c r="F505" s="81" t="s">
        <v>28</v>
      </c>
      <c r="G505" s="85">
        <v>0.33</v>
      </c>
      <c r="H505" s="85">
        <v>0.33</v>
      </c>
      <c r="I505" s="85">
        <v>0.33</v>
      </c>
      <c r="J505" s="85">
        <v>0.33</v>
      </c>
      <c r="K505" s="85">
        <v>0.33</v>
      </c>
      <c r="L505" s="85">
        <v>0.33</v>
      </c>
      <c r="M505" s="85">
        <v>0.33</v>
      </c>
      <c r="N505" s="85">
        <v>0.33</v>
      </c>
      <c r="O505" s="85">
        <v>0.33</v>
      </c>
      <c r="P505" s="85">
        <v>0.33</v>
      </c>
      <c r="Q505" s="66" t="s">
        <v>61</v>
      </c>
      <c r="R505" s="66" t="s">
        <v>61</v>
      </c>
    </row>
    <row r="506" spans="1:18" s="21" customFormat="1" ht="89.25" hidden="1" x14ac:dyDescent="0.2">
      <c r="A506" s="66" t="s">
        <v>2129</v>
      </c>
      <c r="B506" s="24" t="s">
        <v>1925</v>
      </c>
      <c r="C506" s="24" t="s">
        <v>385</v>
      </c>
      <c r="D506" s="66" t="s">
        <v>1015</v>
      </c>
      <c r="E506" s="66" t="s">
        <v>64</v>
      </c>
      <c r="F506" s="81" t="s">
        <v>28</v>
      </c>
      <c r="G506" s="85">
        <v>0.15</v>
      </c>
      <c r="H506" s="85">
        <v>0.15</v>
      </c>
      <c r="I506" s="85">
        <v>0.15</v>
      </c>
      <c r="J506" s="85">
        <v>0.15</v>
      </c>
      <c r="K506" s="85">
        <v>0.15</v>
      </c>
      <c r="L506" s="85">
        <v>0.15</v>
      </c>
      <c r="M506" s="85">
        <v>0.15</v>
      </c>
      <c r="N506" s="85">
        <v>0.15</v>
      </c>
      <c r="O506" s="85">
        <v>0.15</v>
      </c>
      <c r="P506" s="85">
        <v>0.15</v>
      </c>
      <c r="Q506" s="66" t="s">
        <v>61</v>
      </c>
      <c r="R506" s="66" t="s">
        <v>61</v>
      </c>
    </row>
    <row r="507" spans="1:18" s="21" customFormat="1" ht="203.25" hidden="1" customHeight="1" x14ac:dyDescent="0.2">
      <c r="A507" s="66" t="s">
        <v>2130</v>
      </c>
      <c r="B507" s="24" t="s">
        <v>1926</v>
      </c>
      <c r="C507" s="24" t="s">
        <v>385</v>
      </c>
      <c r="D507" s="66" t="s">
        <v>1016</v>
      </c>
      <c r="E507" s="66" t="s">
        <v>64</v>
      </c>
      <c r="F507" s="81" t="s">
        <v>28</v>
      </c>
      <c r="G507" s="85">
        <v>0.56999999999999995</v>
      </c>
      <c r="H507" s="85">
        <v>0.56999999999999995</v>
      </c>
      <c r="I507" s="85">
        <v>0.56999999999999995</v>
      </c>
      <c r="J507" s="85">
        <v>0.56999999999999995</v>
      </c>
      <c r="K507" s="85">
        <v>0.56999999999999995</v>
      </c>
      <c r="L507" s="85">
        <v>0.56999999999999995</v>
      </c>
      <c r="M507" s="85">
        <v>0.56999999999999995</v>
      </c>
      <c r="N507" s="85">
        <v>0.56999999999999995</v>
      </c>
      <c r="O507" s="85">
        <v>0.56999999999999995</v>
      </c>
      <c r="P507" s="85">
        <v>0.56999999999999995</v>
      </c>
      <c r="Q507" s="66" t="s">
        <v>61</v>
      </c>
      <c r="R507" s="66" t="s">
        <v>61</v>
      </c>
    </row>
    <row r="508" spans="1:18" s="21" customFormat="1" ht="147" hidden="1" customHeight="1" x14ac:dyDescent="0.2">
      <c r="A508" s="66" t="s">
        <v>2131</v>
      </c>
      <c r="B508" s="24" t="s">
        <v>1927</v>
      </c>
      <c r="C508" s="24" t="s">
        <v>385</v>
      </c>
      <c r="D508" s="66" t="s">
        <v>1017</v>
      </c>
      <c r="E508" s="66" t="s">
        <v>64</v>
      </c>
      <c r="F508" s="81" t="s">
        <v>28</v>
      </c>
      <c r="G508" s="85">
        <v>0.83</v>
      </c>
      <c r="H508" s="85">
        <v>0.83</v>
      </c>
      <c r="I508" s="85">
        <v>0.83</v>
      </c>
      <c r="J508" s="85">
        <v>0.83</v>
      </c>
      <c r="K508" s="85">
        <v>0.83</v>
      </c>
      <c r="L508" s="85">
        <v>0.83</v>
      </c>
      <c r="M508" s="85">
        <v>0.83</v>
      </c>
      <c r="N508" s="85">
        <v>0.83</v>
      </c>
      <c r="O508" s="85">
        <v>0.83</v>
      </c>
      <c r="P508" s="85">
        <v>0.83</v>
      </c>
      <c r="Q508" s="66" t="s">
        <v>61</v>
      </c>
      <c r="R508" s="66" t="s">
        <v>61</v>
      </c>
    </row>
    <row r="509" spans="1:18" s="21" customFormat="1" ht="102" hidden="1" x14ac:dyDescent="0.2">
      <c r="A509" s="66" t="s">
        <v>2132</v>
      </c>
      <c r="B509" s="24" t="s">
        <v>1928</v>
      </c>
      <c r="C509" s="24" t="s">
        <v>612</v>
      </c>
      <c r="D509" s="66" t="s">
        <v>1044</v>
      </c>
      <c r="E509" s="66" t="s">
        <v>64</v>
      </c>
      <c r="F509" s="81" t="s">
        <v>28</v>
      </c>
      <c r="G509" s="85">
        <v>0.16</v>
      </c>
      <c r="H509" s="85">
        <v>0.16</v>
      </c>
      <c r="I509" s="85">
        <v>0.16</v>
      </c>
      <c r="J509" s="85">
        <v>0.16</v>
      </c>
      <c r="K509" s="85">
        <v>0.16</v>
      </c>
      <c r="L509" s="85">
        <v>0.16</v>
      </c>
      <c r="M509" s="85">
        <v>0.16</v>
      </c>
      <c r="N509" s="85">
        <v>0.16</v>
      </c>
      <c r="O509" s="85">
        <v>0.16</v>
      </c>
      <c r="P509" s="85">
        <v>0.16</v>
      </c>
      <c r="Q509" s="66" t="s">
        <v>61</v>
      </c>
      <c r="R509" s="66" t="s">
        <v>61</v>
      </c>
    </row>
    <row r="510" spans="1:18" s="21" customFormat="1" ht="191.25" hidden="1" x14ac:dyDescent="0.2">
      <c r="A510" s="66" t="s">
        <v>2133</v>
      </c>
      <c r="B510" s="24" t="s">
        <v>1929</v>
      </c>
      <c r="C510" s="24" t="s">
        <v>612</v>
      </c>
      <c r="D510" s="66" t="s">
        <v>1045</v>
      </c>
      <c r="E510" s="66" t="s">
        <v>64</v>
      </c>
      <c r="F510" s="81" t="s">
        <v>28</v>
      </c>
      <c r="G510" s="85">
        <v>0.35</v>
      </c>
      <c r="H510" s="85">
        <v>0.35</v>
      </c>
      <c r="I510" s="85">
        <v>0.35</v>
      </c>
      <c r="J510" s="85">
        <v>0.35</v>
      </c>
      <c r="K510" s="85">
        <v>0.35</v>
      </c>
      <c r="L510" s="85">
        <v>0.35</v>
      </c>
      <c r="M510" s="85">
        <v>0.35</v>
      </c>
      <c r="N510" s="85">
        <v>0.35</v>
      </c>
      <c r="O510" s="85">
        <v>0.35</v>
      </c>
      <c r="P510" s="85">
        <v>0.35</v>
      </c>
      <c r="Q510" s="64" t="s">
        <v>61</v>
      </c>
      <c r="R510" s="66" t="s">
        <v>61</v>
      </c>
    </row>
    <row r="511" spans="1:18" s="21" customFormat="1" ht="129.75" hidden="1" customHeight="1" x14ac:dyDescent="0.2">
      <c r="A511" s="66" t="s">
        <v>2134</v>
      </c>
      <c r="B511" s="24" t="s">
        <v>1930</v>
      </c>
      <c r="C511" s="24" t="s">
        <v>612</v>
      </c>
      <c r="D511" s="66" t="s">
        <v>1046</v>
      </c>
      <c r="E511" s="66" t="s">
        <v>64</v>
      </c>
      <c r="F511" s="81" t="s">
        <v>28</v>
      </c>
      <c r="G511" s="85">
        <v>0.25</v>
      </c>
      <c r="H511" s="85">
        <v>0.25</v>
      </c>
      <c r="I511" s="85">
        <v>0.25</v>
      </c>
      <c r="J511" s="85">
        <v>0.25</v>
      </c>
      <c r="K511" s="85">
        <v>0.25</v>
      </c>
      <c r="L511" s="85">
        <v>0.25</v>
      </c>
      <c r="M511" s="85">
        <v>0.25</v>
      </c>
      <c r="N511" s="85">
        <v>0.25</v>
      </c>
      <c r="O511" s="85">
        <v>0.25</v>
      </c>
      <c r="P511" s="85">
        <v>0.25</v>
      </c>
      <c r="Q511" s="64" t="s">
        <v>61</v>
      </c>
      <c r="R511" s="66" t="s">
        <v>61</v>
      </c>
    </row>
    <row r="512" spans="1:18" s="21" customFormat="1" ht="12.75" hidden="1" x14ac:dyDescent="0.2">
      <c r="A512" s="101" t="s">
        <v>27</v>
      </c>
      <c r="B512" s="101"/>
      <c r="C512" s="101"/>
      <c r="D512" s="101"/>
      <c r="E512" s="101"/>
      <c r="F512" s="64" t="s">
        <v>28</v>
      </c>
      <c r="G512" s="85">
        <f>G375+G376+G377+G378+G379+G383+G384+G385+G394+G395+G396+G397+G398+G399+G400+G401+G402+G403+G404+G405+G406+G407+G408+G409+G410+G420+G421+G422+G432+G433+G434+G435+G436+G437+G438+G441+G442+G456+G457+G458+G459+G460+G488+G489+G490+G491+G492+G493+G503+G504+G505+G506+G507+G508+G509+G510+G511</f>
        <v>6.9001000000000001</v>
      </c>
      <c r="H512" s="85">
        <f t="shared" ref="H512:P512" si="27">H375+H376+H377+H378+H379+H383+H384+H385+H394+H395+H396+H397+H398+H399+H400+H401+H402+H403+H404+H405+H406+H407+H408+H409+H410+H420+H421+H422+H432+H433+H434+H435+H436+H437+H438+H441+H442+H456+H457+H458+H459+H460+H488+H489+H490+H491+H492+H493+H503+H504+H505+H506+H507+H508+H509+H510+H511</f>
        <v>7.8241000000000005</v>
      </c>
      <c r="I512" s="85">
        <f t="shared" si="27"/>
        <v>11.134100000000002</v>
      </c>
      <c r="J512" s="85">
        <f t="shared" si="27"/>
        <v>16.296100000000003</v>
      </c>
      <c r="K512" s="85">
        <f t="shared" si="27"/>
        <v>20.7561</v>
      </c>
      <c r="L512" s="85">
        <f t="shared" si="27"/>
        <v>27.106100000000001</v>
      </c>
      <c r="M512" s="85">
        <f t="shared" si="27"/>
        <v>29.716099999999997</v>
      </c>
      <c r="N512" s="85">
        <f t="shared" si="27"/>
        <v>31.146099999999997</v>
      </c>
      <c r="O512" s="85">
        <f t="shared" si="27"/>
        <v>35.886099999999985</v>
      </c>
      <c r="P512" s="85">
        <f t="shared" si="27"/>
        <v>36.016099999999987</v>
      </c>
      <c r="Q512" s="20"/>
      <c r="R512" s="20"/>
    </row>
    <row r="513" spans="1:18" s="21" customFormat="1" ht="12.75" hidden="1" x14ac:dyDescent="0.2">
      <c r="A513" s="101"/>
      <c r="B513" s="101"/>
      <c r="C513" s="101"/>
      <c r="D513" s="101"/>
      <c r="E513" s="101"/>
      <c r="F513" s="64" t="s">
        <v>31</v>
      </c>
      <c r="G513" s="85">
        <f>G380+G381+G382+G386+G387+G388+G389+G390+G391+G392+G393+G411+G412+G413+G414+G415+G416+G417+G418+G419+G423+G424+G425+G426+G427+G428+G429+G430+G431+G439+G440+G443+G444+G445+G446+G447+G448+G449+G450+G451+G452+G453+G454+G455+G461+G462+G463+G464+G465+G466+G467+G468+G469+G470+G471+G472+G473+G474+G475+G476+G477+G478+G479+G480+G481+G482+G483+G484+G485+G486+G487+G494+G495+G496+G497+G498+G499+G500+G501+G502</f>
        <v>7.2505000000000015</v>
      </c>
      <c r="H513" s="85">
        <f t="shared" ref="H513:P513" si="28">H380+H381+H382+H386+H387+H388+H389+H390+H391+H392+H393+H411+H412+H413+H414+H415+H416+H417+H418+H419+H423+H424+H425+H426+H427+H428+H429+H430+H431+H439+H440+H443+H444+H445+H446+H447+H448+H449+H450+H451+H452+H453+H454+H455+H461+H462+H463+H464+H465+H466+H467+H468+H469+H470+H471+H472+H473+H474+H475+H476+H477+H478+H479+H480+H481+H482+H483+H484+H485+H486+H487+H494+H495+H496+H497+H498+H499+H500+H501+H502</f>
        <v>11.0265</v>
      </c>
      <c r="I513" s="85">
        <f t="shared" si="28"/>
        <v>14.706499999999995</v>
      </c>
      <c r="J513" s="85">
        <f t="shared" si="28"/>
        <v>21.476499999999998</v>
      </c>
      <c r="K513" s="85">
        <f t="shared" si="28"/>
        <v>32.082499999999996</v>
      </c>
      <c r="L513" s="85">
        <f t="shared" si="28"/>
        <v>42.07850000000002</v>
      </c>
      <c r="M513" s="85">
        <f t="shared" si="28"/>
        <v>42.478500000000018</v>
      </c>
      <c r="N513" s="85">
        <f t="shared" si="28"/>
        <v>51.58850000000001</v>
      </c>
      <c r="O513" s="85">
        <f t="shared" si="28"/>
        <v>53.518500000000017</v>
      </c>
      <c r="P513" s="85">
        <f t="shared" si="28"/>
        <v>60.384500000000024</v>
      </c>
      <c r="Q513" s="20"/>
      <c r="R513" s="20"/>
    </row>
    <row r="514" spans="1:18" s="21" customFormat="1" ht="12.75" hidden="1" x14ac:dyDescent="0.2">
      <c r="A514" s="101"/>
      <c r="B514" s="101"/>
      <c r="C514" s="101"/>
      <c r="D514" s="101"/>
      <c r="E514" s="101"/>
      <c r="F514" s="64" t="s">
        <v>32</v>
      </c>
      <c r="G514" s="85">
        <v>0</v>
      </c>
      <c r="H514" s="85">
        <v>0</v>
      </c>
      <c r="I514" s="85">
        <v>0</v>
      </c>
      <c r="J514" s="85">
        <v>0</v>
      </c>
      <c r="K514" s="85">
        <v>0</v>
      </c>
      <c r="L514" s="85">
        <v>0</v>
      </c>
      <c r="M514" s="85">
        <v>0</v>
      </c>
      <c r="N514" s="85">
        <v>0</v>
      </c>
      <c r="O514" s="85">
        <v>0</v>
      </c>
      <c r="P514" s="85">
        <v>0</v>
      </c>
      <c r="Q514" s="20"/>
      <c r="R514" s="20"/>
    </row>
    <row r="515" spans="1:18" s="21" customFormat="1" ht="12.75" hidden="1" x14ac:dyDescent="0.2">
      <c r="A515" s="101"/>
      <c r="B515" s="101"/>
      <c r="C515" s="101"/>
      <c r="D515" s="101"/>
      <c r="E515" s="101"/>
      <c r="F515" s="64" t="s">
        <v>23</v>
      </c>
      <c r="G515" s="85">
        <f t="shared" ref="G515:P515" si="29">SUM(G375:G511)</f>
        <v>14.150600000000001</v>
      </c>
      <c r="H515" s="85">
        <f t="shared" si="29"/>
        <v>18.850599999999996</v>
      </c>
      <c r="I515" s="85">
        <f t="shared" si="29"/>
        <v>25.840599999999998</v>
      </c>
      <c r="J515" s="85">
        <f t="shared" si="29"/>
        <v>37.77259999999999</v>
      </c>
      <c r="K515" s="85">
        <f t="shared" si="29"/>
        <v>52.838600000000007</v>
      </c>
      <c r="L515" s="85">
        <f t="shared" si="29"/>
        <v>69.184600000000003</v>
      </c>
      <c r="M515" s="85">
        <f t="shared" si="29"/>
        <v>72.194600000000008</v>
      </c>
      <c r="N515" s="85">
        <f t="shared" si="29"/>
        <v>82.734600000000015</v>
      </c>
      <c r="O515" s="85">
        <f t="shared" si="29"/>
        <v>89.404600000000016</v>
      </c>
      <c r="P515" s="85">
        <f t="shared" si="29"/>
        <v>96.40060000000004</v>
      </c>
      <c r="Q515" s="85"/>
      <c r="R515" s="20"/>
    </row>
    <row r="516" spans="1:18" s="21" customFormat="1" ht="12.75" hidden="1" x14ac:dyDescent="0.2">
      <c r="A516" s="101"/>
      <c r="B516" s="101"/>
      <c r="C516" s="101"/>
      <c r="D516" s="101"/>
      <c r="E516" s="101"/>
      <c r="F516" s="64" t="s">
        <v>24</v>
      </c>
      <c r="G516" s="85">
        <f>G375+G376+G377+G378+G379+G408+G409+G410+G420+G421+G422+G456+G457+G458+G459+G460+G488+G489+G490+G491+G492+G493+G503+G504+G505+G506+G507+G508+G509+G510+G511</f>
        <v>5.1901000000000002</v>
      </c>
      <c r="H516" s="85">
        <f t="shared" ref="H516:P516" si="30">H375+H376+H377+H378+H379+H408+H409+H410+H420+H421+H422+H456+H457+H458+H459+H460+H488+H489+H490+H491+H492+H493+H503+H504+H505+H506+H507+H508+H509+H510+H511</f>
        <v>6.1141000000000005</v>
      </c>
      <c r="I516" s="85">
        <f t="shared" si="30"/>
        <v>7.1441000000000008</v>
      </c>
      <c r="J516" s="85">
        <f t="shared" si="30"/>
        <v>11.9061</v>
      </c>
      <c r="K516" s="85">
        <f t="shared" si="30"/>
        <v>13.4361</v>
      </c>
      <c r="L516" s="85">
        <f t="shared" si="30"/>
        <v>19.386099999999999</v>
      </c>
      <c r="M516" s="85">
        <f t="shared" si="30"/>
        <v>20.056099999999997</v>
      </c>
      <c r="N516" s="85">
        <f t="shared" si="30"/>
        <v>21.4861</v>
      </c>
      <c r="O516" s="85">
        <f t="shared" si="30"/>
        <v>21.7361</v>
      </c>
      <c r="P516" s="85">
        <f t="shared" si="30"/>
        <v>21.866099999999999</v>
      </c>
      <c r="Q516" s="20"/>
      <c r="R516" s="20"/>
    </row>
    <row r="517" spans="1:18" s="48" customFormat="1" ht="44.25" hidden="1" customHeight="1" x14ac:dyDescent="0.2">
      <c r="A517" s="56">
        <v>10</v>
      </c>
      <c r="B517" s="126" t="s">
        <v>18</v>
      </c>
      <c r="C517" s="126"/>
      <c r="D517" s="126"/>
      <c r="E517" s="126"/>
      <c r="F517" s="126"/>
      <c r="G517" s="126"/>
      <c r="H517" s="126"/>
      <c r="I517" s="126"/>
      <c r="J517" s="126"/>
      <c r="K517" s="126"/>
      <c r="L517" s="126"/>
      <c r="M517" s="126"/>
      <c r="N517" s="126"/>
      <c r="O517" s="126"/>
      <c r="P517" s="126"/>
      <c r="Q517" s="96"/>
      <c r="R517" s="53"/>
    </row>
    <row r="518" spans="1:18" s="21" customFormat="1" ht="76.5" hidden="1" x14ac:dyDescent="0.2">
      <c r="A518" s="121" t="s">
        <v>67</v>
      </c>
      <c r="B518" s="118" t="s">
        <v>164</v>
      </c>
      <c r="C518" s="24" t="s">
        <v>1187</v>
      </c>
      <c r="D518" s="66" t="s">
        <v>183</v>
      </c>
      <c r="E518" s="66" t="s">
        <v>33</v>
      </c>
      <c r="F518" s="64" t="s">
        <v>32</v>
      </c>
      <c r="G518" s="107"/>
      <c r="H518" s="107"/>
      <c r="I518" s="107"/>
      <c r="J518" s="107"/>
      <c r="K518" s="107"/>
      <c r="L518" s="107"/>
      <c r="M518" s="107"/>
      <c r="N518" s="107"/>
      <c r="O518" s="107"/>
      <c r="P518" s="107">
        <v>2</v>
      </c>
      <c r="Q518" s="66" t="s">
        <v>214</v>
      </c>
      <c r="R518" s="66" t="s">
        <v>1169</v>
      </c>
    </row>
    <row r="519" spans="1:18" s="21" customFormat="1" ht="25.5" hidden="1" x14ac:dyDescent="0.2">
      <c r="A519" s="122"/>
      <c r="B519" s="119"/>
      <c r="C519" s="24" t="s">
        <v>1188</v>
      </c>
      <c r="D519" s="66" t="s">
        <v>184</v>
      </c>
      <c r="E519" s="66" t="s">
        <v>33</v>
      </c>
      <c r="F519" s="64" t="s">
        <v>32</v>
      </c>
      <c r="G519" s="125"/>
      <c r="H519" s="125"/>
      <c r="I519" s="125"/>
      <c r="J519" s="125"/>
      <c r="K519" s="125"/>
      <c r="L519" s="125"/>
      <c r="M519" s="125"/>
      <c r="N519" s="125"/>
      <c r="O519" s="125"/>
      <c r="P519" s="125"/>
      <c r="Q519" s="66" t="s">
        <v>214</v>
      </c>
      <c r="R519" s="66" t="s">
        <v>1169</v>
      </c>
    </row>
    <row r="520" spans="1:18" s="21" customFormat="1" ht="12.75" hidden="1" x14ac:dyDescent="0.2">
      <c r="A520" s="123"/>
      <c r="B520" s="120"/>
      <c r="C520" s="24" t="s">
        <v>1189</v>
      </c>
      <c r="D520" s="66" t="s">
        <v>1174</v>
      </c>
      <c r="E520" s="66" t="s">
        <v>33</v>
      </c>
      <c r="F520" s="64" t="s">
        <v>32</v>
      </c>
      <c r="G520" s="108"/>
      <c r="H520" s="108"/>
      <c r="I520" s="108"/>
      <c r="J520" s="108"/>
      <c r="K520" s="108"/>
      <c r="L520" s="108"/>
      <c r="M520" s="108"/>
      <c r="N520" s="108"/>
      <c r="O520" s="108"/>
      <c r="P520" s="108"/>
      <c r="Q520" s="66" t="s">
        <v>214</v>
      </c>
      <c r="R520" s="66" t="s">
        <v>1169</v>
      </c>
    </row>
    <row r="521" spans="1:18" s="21" customFormat="1" ht="25.5" hidden="1" x14ac:dyDescent="0.2">
      <c r="A521" s="66" t="s">
        <v>68</v>
      </c>
      <c r="B521" s="65" t="s">
        <v>165</v>
      </c>
      <c r="C521" s="24" t="s">
        <v>1190</v>
      </c>
      <c r="D521" s="66" t="s">
        <v>185</v>
      </c>
      <c r="E521" s="66" t="s">
        <v>33</v>
      </c>
      <c r="F521" s="64" t="s">
        <v>32</v>
      </c>
      <c r="G521" s="85">
        <v>0.5</v>
      </c>
      <c r="H521" s="85">
        <v>0.5</v>
      </c>
      <c r="I521" s="85">
        <v>0.5</v>
      </c>
      <c r="J521" s="85">
        <v>0.5</v>
      </c>
      <c r="K521" s="85">
        <v>0.5</v>
      </c>
      <c r="L521" s="85">
        <v>0.5</v>
      </c>
      <c r="M521" s="85">
        <v>0.5</v>
      </c>
      <c r="N521" s="85">
        <v>0.5</v>
      </c>
      <c r="O521" s="85">
        <v>0.5</v>
      </c>
      <c r="P521" s="85">
        <v>0.5</v>
      </c>
      <c r="Q521" s="66" t="s">
        <v>214</v>
      </c>
      <c r="R521" s="66" t="s">
        <v>1169</v>
      </c>
    </row>
    <row r="522" spans="1:18" s="21" customFormat="1" ht="25.5" hidden="1" x14ac:dyDescent="0.2">
      <c r="A522" s="66" t="s">
        <v>69</v>
      </c>
      <c r="B522" s="24" t="s">
        <v>166</v>
      </c>
      <c r="C522" s="24" t="s">
        <v>1191</v>
      </c>
      <c r="D522" s="66" t="s">
        <v>186</v>
      </c>
      <c r="E522" s="66" t="s">
        <v>33</v>
      </c>
      <c r="F522" s="64" t="s">
        <v>32</v>
      </c>
      <c r="G522" s="85"/>
      <c r="H522" s="85">
        <v>0.5</v>
      </c>
      <c r="I522" s="85">
        <v>0.5</v>
      </c>
      <c r="J522" s="85">
        <v>0.5</v>
      </c>
      <c r="K522" s="85">
        <v>0.5</v>
      </c>
      <c r="L522" s="85">
        <v>0.5</v>
      </c>
      <c r="M522" s="85">
        <v>0.5</v>
      </c>
      <c r="N522" s="85">
        <v>0.5</v>
      </c>
      <c r="O522" s="85">
        <v>0.5</v>
      </c>
      <c r="P522" s="85">
        <v>0.5</v>
      </c>
      <c r="Q522" s="66" t="s">
        <v>214</v>
      </c>
      <c r="R522" s="66" t="s">
        <v>1169</v>
      </c>
    </row>
    <row r="523" spans="1:18" s="21" customFormat="1" ht="25.5" hidden="1" x14ac:dyDescent="0.2">
      <c r="A523" s="121" t="s">
        <v>70</v>
      </c>
      <c r="B523" s="118" t="s">
        <v>167</v>
      </c>
      <c r="C523" s="24" t="s">
        <v>256</v>
      </c>
      <c r="D523" s="66" t="s">
        <v>216</v>
      </c>
      <c r="E523" s="66" t="s">
        <v>33</v>
      </c>
      <c r="F523" s="64" t="s">
        <v>32</v>
      </c>
      <c r="G523" s="107"/>
      <c r="H523" s="107"/>
      <c r="I523" s="107"/>
      <c r="J523" s="107"/>
      <c r="K523" s="107"/>
      <c r="L523" s="107">
        <v>3.3</v>
      </c>
      <c r="M523" s="107">
        <v>3.3</v>
      </c>
      <c r="N523" s="107">
        <v>3.3</v>
      </c>
      <c r="O523" s="107">
        <v>3.3</v>
      </c>
      <c r="P523" s="107">
        <v>3.3</v>
      </c>
      <c r="Q523" s="66" t="s">
        <v>214</v>
      </c>
      <c r="R523" s="66" t="s">
        <v>1169</v>
      </c>
    </row>
    <row r="524" spans="1:18" s="21" customFormat="1" ht="12.75" hidden="1" x14ac:dyDescent="0.2">
      <c r="A524" s="123"/>
      <c r="B524" s="120"/>
      <c r="C524" s="24" t="s">
        <v>1192</v>
      </c>
      <c r="D524" s="66" t="s">
        <v>187</v>
      </c>
      <c r="E524" s="66" t="s">
        <v>33</v>
      </c>
      <c r="F524" s="64" t="s">
        <v>32</v>
      </c>
      <c r="G524" s="108"/>
      <c r="H524" s="108"/>
      <c r="I524" s="108"/>
      <c r="J524" s="108"/>
      <c r="K524" s="108"/>
      <c r="L524" s="108"/>
      <c r="M524" s="108"/>
      <c r="N524" s="108"/>
      <c r="O524" s="108"/>
      <c r="P524" s="108"/>
      <c r="Q524" s="66" t="s">
        <v>214</v>
      </c>
      <c r="R524" s="66" t="s">
        <v>1169</v>
      </c>
    </row>
    <row r="525" spans="1:18" s="21" customFormat="1" ht="25.5" hidden="1" customHeight="1" x14ac:dyDescent="0.2">
      <c r="A525" s="121" t="s">
        <v>71</v>
      </c>
      <c r="B525" s="118" t="s">
        <v>168</v>
      </c>
      <c r="C525" s="24" t="s">
        <v>257</v>
      </c>
      <c r="D525" s="66" t="s">
        <v>1173</v>
      </c>
      <c r="E525" s="66" t="s">
        <v>33</v>
      </c>
      <c r="F525" s="64" t="s">
        <v>32</v>
      </c>
      <c r="G525" s="107"/>
      <c r="H525" s="107"/>
      <c r="I525" s="107">
        <v>3.5</v>
      </c>
      <c r="J525" s="107">
        <v>3.5</v>
      </c>
      <c r="K525" s="107">
        <v>3.5</v>
      </c>
      <c r="L525" s="107">
        <v>3.5</v>
      </c>
      <c r="M525" s="107">
        <v>3.5</v>
      </c>
      <c r="N525" s="107">
        <v>3.5</v>
      </c>
      <c r="O525" s="107">
        <v>3.5</v>
      </c>
      <c r="P525" s="107">
        <v>3.5</v>
      </c>
      <c r="Q525" s="66" t="s">
        <v>214</v>
      </c>
      <c r="R525" s="66" t="s">
        <v>1169</v>
      </c>
    </row>
    <row r="526" spans="1:18" s="21" customFormat="1" ht="12.75" hidden="1" x14ac:dyDescent="0.2">
      <c r="A526" s="123"/>
      <c r="B526" s="120"/>
      <c r="C526" s="24" t="s">
        <v>188</v>
      </c>
      <c r="D526" s="66" t="s">
        <v>189</v>
      </c>
      <c r="E526" s="66" t="s">
        <v>33</v>
      </c>
      <c r="F526" s="64" t="s">
        <v>32</v>
      </c>
      <c r="G526" s="108"/>
      <c r="H526" s="108"/>
      <c r="I526" s="108"/>
      <c r="J526" s="108"/>
      <c r="K526" s="108"/>
      <c r="L526" s="108"/>
      <c r="M526" s="108"/>
      <c r="N526" s="108"/>
      <c r="O526" s="108"/>
      <c r="P526" s="108"/>
      <c r="Q526" s="66" t="s">
        <v>214</v>
      </c>
      <c r="R526" s="66" t="s">
        <v>1169</v>
      </c>
    </row>
    <row r="527" spans="1:18" s="21" customFormat="1" ht="25.5" hidden="1" customHeight="1" x14ac:dyDescent="0.2">
      <c r="A527" s="121" t="s">
        <v>72</v>
      </c>
      <c r="B527" s="118" t="s">
        <v>169</v>
      </c>
      <c r="C527" s="24" t="s">
        <v>1193</v>
      </c>
      <c r="D527" s="66" t="s">
        <v>1172</v>
      </c>
      <c r="E527" s="66" t="s">
        <v>33</v>
      </c>
      <c r="F527" s="64" t="s">
        <v>32</v>
      </c>
      <c r="G527" s="107"/>
      <c r="H527" s="107"/>
      <c r="I527" s="107"/>
      <c r="J527" s="107"/>
      <c r="K527" s="107"/>
      <c r="L527" s="107"/>
      <c r="M527" s="107"/>
      <c r="N527" s="107">
        <v>24</v>
      </c>
      <c r="O527" s="107">
        <v>24</v>
      </c>
      <c r="P527" s="107">
        <v>24</v>
      </c>
      <c r="Q527" s="66" t="s">
        <v>214</v>
      </c>
      <c r="R527" s="66" t="s">
        <v>1169</v>
      </c>
    </row>
    <row r="528" spans="1:18" s="21" customFormat="1" ht="25.5" hidden="1" x14ac:dyDescent="0.2">
      <c r="A528" s="122"/>
      <c r="B528" s="119"/>
      <c r="C528" s="24" t="s">
        <v>1194</v>
      </c>
      <c r="D528" s="66" t="s">
        <v>1175</v>
      </c>
      <c r="E528" s="66" t="s">
        <v>33</v>
      </c>
      <c r="F528" s="64" t="s">
        <v>32</v>
      </c>
      <c r="G528" s="125"/>
      <c r="H528" s="125"/>
      <c r="I528" s="125"/>
      <c r="J528" s="125"/>
      <c r="K528" s="125"/>
      <c r="L528" s="125"/>
      <c r="M528" s="125"/>
      <c r="N528" s="125"/>
      <c r="O528" s="125"/>
      <c r="P528" s="125"/>
      <c r="Q528" s="66" t="s">
        <v>214</v>
      </c>
      <c r="R528" s="66" t="s">
        <v>1169</v>
      </c>
    </row>
    <row r="529" spans="1:18" s="21" customFormat="1" ht="25.5" hidden="1" x14ac:dyDescent="0.2">
      <c r="A529" s="123"/>
      <c r="B529" s="120"/>
      <c r="C529" s="24" t="s">
        <v>1195</v>
      </c>
      <c r="D529" s="66" t="s">
        <v>190</v>
      </c>
      <c r="E529" s="66" t="s">
        <v>33</v>
      </c>
      <c r="F529" s="64" t="s">
        <v>32</v>
      </c>
      <c r="G529" s="108"/>
      <c r="H529" s="108"/>
      <c r="I529" s="108"/>
      <c r="J529" s="108"/>
      <c r="K529" s="108"/>
      <c r="L529" s="108"/>
      <c r="M529" s="108"/>
      <c r="N529" s="108"/>
      <c r="O529" s="108"/>
      <c r="P529" s="108"/>
      <c r="Q529" s="66" t="s">
        <v>214</v>
      </c>
      <c r="R529" s="66" t="s">
        <v>1169</v>
      </c>
    </row>
    <row r="530" spans="1:18" s="21" customFormat="1" ht="25.5" hidden="1" customHeight="1" x14ac:dyDescent="0.2">
      <c r="A530" s="121" t="s">
        <v>73</v>
      </c>
      <c r="B530" s="118" t="s">
        <v>170</v>
      </c>
      <c r="C530" s="24" t="s">
        <v>1196</v>
      </c>
      <c r="D530" s="66" t="s">
        <v>1176</v>
      </c>
      <c r="E530" s="66" t="s">
        <v>33</v>
      </c>
      <c r="F530" s="64" t="s">
        <v>32</v>
      </c>
      <c r="G530" s="107">
        <v>0.7</v>
      </c>
      <c r="H530" s="107">
        <v>0.7</v>
      </c>
      <c r="I530" s="107">
        <v>0.7</v>
      </c>
      <c r="J530" s="107">
        <v>0.7</v>
      </c>
      <c r="K530" s="107">
        <v>0.7</v>
      </c>
      <c r="L530" s="107">
        <v>0.7</v>
      </c>
      <c r="M530" s="107">
        <v>0.7</v>
      </c>
      <c r="N530" s="107">
        <v>0.7</v>
      </c>
      <c r="O530" s="107">
        <v>0.7</v>
      </c>
      <c r="P530" s="107">
        <v>0.7</v>
      </c>
      <c r="Q530" s="66" t="s">
        <v>214</v>
      </c>
      <c r="R530" s="66" t="s">
        <v>1169</v>
      </c>
    </row>
    <row r="531" spans="1:18" s="21" customFormat="1" ht="12.75" hidden="1" x14ac:dyDescent="0.2">
      <c r="A531" s="123"/>
      <c r="B531" s="120"/>
      <c r="C531" s="24" t="s">
        <v>1197</v>
      </c>
      <c r="D531" s="66" t="s">
        <v>191</v>
      </c>
      <c r="E531" s="66" t="s">
        <v>33</v>
      </c>
      <c r="F531" s="64" t="s">
        <v>32</v>
      </c>
      <c r="G531" s="108"/>
      <c r="H531" s="108"/>
      <c r="I531" s="108"/>
      <c r="J531" s="108"/>
      <c r="K531" s="108"/>
      <c r="L531" s="108"/>
      <c r="M531" s="108"/>
      <c r="N531" s="108"/>
      <c r="O531" s="108"/>
      <c r="P531" s="108"/>
      <c r="Q531" s="66" t="s">
        <v>214</v>
      </c>
      <c r="R531" s="66" t="s">
        <v>1169</v>
      </c>
    </row>
    <row r="532" spans="1:18" s="21" customFormat="1" ht="38.25" hidden="1" x14ac:dyDescent="0.2">
      <c r="A532" s="66" t="s">
        <v>74</v>
      </c>
      <c r="B532" s="24" t="s">
        <v>171</v>
      </c>
      <c r="C532" s="24" t="s">
        <v>258</v>
      </c>
      <c r="D532" s="66" t="s">
        <v>192</v>
      </c>
      <c r="E532" s="66" t="s">
        <v>33</v>
      </c>
      <c r="F532" s="64" t="s">
        <v>32</v>
      </c>
      <c r="G532" s="85"/>
      <c r="H532" s="85"/>
      <c r="I532" s="85"/>
      <c r="J532" s="85"/>
      <c r="K532" s="85"/>
      <c r="L532" s="85"/>
      <c r="M532" s="85"/>
      <c r="N532" s="85"/>
      <c r="O532" s="85">
        <v>2.2000000000000002</v>
      </c>
      <c r="P532" s="85">
        <v>2.2000000000000002</v>
      </c>
      <c r="Q532" s="66" t="s">
        <v>214</v>
      </c>
      <c r="R532" s="66" t="s">
        <v>1169</v>
      </c>
    </row>
    <row r="533" spans="1:18" s="21" customFormat="1" ht="25.5" hidden="1" x14ac:dyDescent="0.2">
      <c r="A533" s="66" t="s">
        <v>75</v>
      </c>
      <c r="B533" s="24" t="s">
        <v>168</v>
      </c>
      <c r="C533" s="24" t="s">
        <v>193</v>
      </c>
      <c r="D533" s="66" t="s">
        <v>194</v>
      </c>
      <c r="E533" s="66" t="s">
        <v>33</v>
      </c>
      <c r="F533" s="64" t="s">
        <v>32</v>
      </c>
      <c r="G533" s="85"/>
      <c r="H533" s="85"/>
      <c r="I533" s="85"/>
      <c r="J533" s="85"/>
      <c r="K533" s="85"/>
      <c r="L533" s="85"/>
      <c r="M533" s="85"/>
      <c r="N533" s="85"/>
      <c r="O533" s="85"/>
      <c r="P533" s="85">
        <v>1.1000000000000001</v>
      </c>
      <c r="Q533" s="66" t="s">
        <v>214</v>
      </c>
      <c r="R533" s="66" t="s">
        <v>1169</v>
      </c>
    </row>
    <row r="534" spans="1:18" s="21" customFormat="1" ht="25.5" hidden="1" x14ac:dyDescent="0.2">
      <c r="A534" s="66" t="s">
        <v>76</v>
      </c>
      <c r="B534" s="24" t="s">
        <v>172</v>
      </c>
      <c r="C534" s="24" t="s">
        <v>195</v>
      </c>
      <c r="D534" s="66" t="s">
        <v>196</v>
      </c>
      <c r="E534" s="66" t="s">
        <v>33</v>
      </c>
      <c r="F534" s="64" t="s">
        <v>32</v>
      </c>
      <c r="G534" s="85"/>
      <c r="H534" s="85"/>
      <c r="I534" s="85"/>
      <c r="J534" s="85"/>
      <c r="K534" s="85"/>
      <c r="L534" s="85"/>
      <c r="M534" s="85"/>
      <c r="N534" s="85"/>
      <c r="O534" s="85"/>
      <c r="P534" s="85">
        <v>2.4</v>
      </c>
      <c r="Q534" s="66" t="s">
        <v>214</v>
      </c>
      <c r="R534" s="66" t="s">
        <v>1169</v>
      </c>
    </row>
    <row r="535" spans="1:18" s="21" customFormat="1" ht="25.5" hidden="1" x14ac:dyDescent="0.2">
      <c r="A535" s="66" t="s">
        <v>77</v>
      </c>
      <c r="B535" s="24" t="s">
        <v>173</v>
      </c>
      <c r="C535" s="24" t="s">
        <v>259</v>
      </c>
      <c r="D535" s="66" t="s">
        <v>197</v>
      </c>
      <c r="E535" s="66" t="s">
        <v>33</v>
      </c>
      <c r="F535" s="64" t="s">
        <v>32</v>
      </c>
      <c r="G535" s="85"/>
      <c r="H535" s="85"/>
      <c r="I535" s="85"/>
      <c r="J535" s="85"/>
      <c r="K535" s="85"/>
      <c r="L535" s="85"/>
      <c r="M535" s="85"/>
      <c r="N535" s="85"/>
      <c r="O535" s="85"/>
      <c r="P535" s="85">
        <v>9</v>
      </c>
      <c r="Q535" s="66" t="s">
        <v>214</v>
      </c>
      <c r="R535" s="66" t="s">
        <v>1169</v>
      </c>
    </row>
    <row r="536" spans="1:18" s="21" customFormat="1" ht="25.5" hidden="1" x14ac:dyDescent="0.2">
      <c r="A536" s="66" t="s">
        <v>78</v>
      </c>
      <c r="B536" s="24" t="s">
        <v>174</v>
      </c>
      <c r="C536" s="24" t="s">
        <v>260</v>
      </c>
      <c r="D536" s="66" t="s">
        <v>198</v>
      </c>
      <c r="E536" s="66" t="s">
        <v>33</v>
      </c>
      <c r="F536" s="64" t="s">
        <v>32</v>
      </c>
      <c r="G536" s="85"/>
      <c r="H536" s="85"/>
      <c r="I536" s="85"/>
      <c r="J536" s="85"/>
      <c r="K536" s="85"/>
      <c r="L536" s="85"/>
      <c r="M536" s="85"/>
      <c r="N536" s="85"/>
      <c r="O536" s="85"/>
      <c r="P536" s="85">
        <v>16</v>
      </c>
      <c r="Q536" s="66" t="s">
        <v>214</v>
      </c>
      <c r="R536" s="66" t="s">
        <v>1169</v>
      </c>
    </row>
    <row r="537" spans="1:18" s="21" customFormat="1" ht="12.75" hidden="1" x14ac:dyDescent="0.2">
      <c r="A537" s="121" t="s">
        <v>79</v>
      </c>
      <c r="B537" s="118" t="s">
        <v>175</v>
      </c>
      <c r="C537" s="24" t="s">
        <v>261</v>
      </c>
      <c r="D537" s="66" t="s">
        <v>199</v>
      </c>
      <c r="E537" s="66" t="s">
        <v>33</v>
      </c>
      <c r="F537" s="64" t="s">
        <v>32</v>
      </c>
      <c r="G537" s="107"/>
      <c r="H537" s="107"/>
      <c r="I537" s="107"/>
      <c r="J537" s="107"/>
      <c r="K537" s="107"/>
      <c r="L537" s="107"/>
      <c r="M537" s="107"/>
      <c r="N537" s="107"/>
      <c r="O537" s="107">
        <v>2.5</v>
      </c>
      <c r="P537" s="107">
        <v>2.5</v>
      </c>
      <c r="Q537" s="66" t="s">
        <v>214</v>
      </c>
      <c r="R537" s="66" t="s">
        <v>1169</v>
      </c>
    </row>
    <row r="538" spans="1:18" s="21" customFormat="1" ht="12.75" hidden="1" x14ac:dyDescent="0.2">
      <c r="A538" s="123"/>
      <c r="B538" s="120"/>
      <c r="C538" s="24" t="s">
        <v>262</v>
      </c>
      <c r="D538" s="66" t="s">
        <v>200</v>
      </c>
      <c r="E538" s="66" t="s">
        <v>33</v>
      </c>
      <c r="F538" s="64" t="s">
        <v>32</v>
      </c>
      <c r="G538" s="108"/>
      <c r="H538" s="108"/>
      <c r="I538" s="108"/>
      <c r="J538" s="108"/>
      <c r="K538" s="108"/>
      <c r="L538" s="108"/>
      <c r="M538" s="108"/>
      <c r="N538" s="108"/>
      <c r="O538" s="108"/>
      <c r="P538" s="108"/>
      <c r="Q538" s="66" t="s">
        <v>214</v>
      </c>
      <c r="R538" s="66" t="s">
        <v>1169</v>
      </c>
    </row>
    <row r="539" spans="1:18" s="21" customFormat="1" ht="12.75" hidden="1" x14ac:dyDescent="0.2">
      <c r="A539" s="121" t="s">
        <v>80</v>
      </c>
      <c r="B539" s="118" t="s">
        <v>176</v>
      </c>
      <c r="C539" s="24" t="s">
        <v>263</v>
      </c>
      <c r="D539" s="66" t="s">
        <v>201</v>
      </c>
      <c r="E539" s="66" t="s">
        <v>33</v>
      </c>
      <c r="F539" s="81" t="s">
        <v>28</v>
      </c>
      <c r="G539" s="107"/>
      <c r="H539" s="107"/>
      <c r="I539" s="107"/>
      <c r="J539" s="107"/>
      <c r="K539" s="107"/>
      <c r="L539" s="107">
        <v>4.4000000000000004</v>
      </c>
      <c r="M539" s="107">
        <v>4.4000000000000004</v>
      </c>
      <c r="N539" s="107">
        <v>4.4000000000000004</v>
      </c>
      <c r="O539" s="107">
        <v>4.4000000000000004</v>
      </c>
      <c r="P539" s="107">
        <v>4.4000000000000004</v>
      </c>
      <c r="Q539" s="66" t="s">
        <v>214</v>
      </c>
      <c r="R539" s="66" t="s">
        <v>1169</v>
      </c>
    </row>
    <row r="540" spans="1:18" s="21" customFormat="1" ht="25.5" hidden="1" x14ac:dyDescent="0.2">
      <c r="A540" s="123"/>
      <c r="B540" s="120"/>
      <c r="C540" s="24" t="s">
        <v>264</v>
      </c>
      <c r="D540" s="66" t="s">
        <v>1177</v>
      </c>
      <c r="E540" s="66" t="s">
        <v>33</v>
      </c>
      <c r="F540" s="81" t="s">
        <v>28</v>
      </c>
      <c r="G540" s="108"/>
      <c r="H540" s="108"/>
      <c r="I540" s="108"/>
      <c r="J540" s="108"/>
      <c r="K540" s="108"/>
      <c r="L540" s="108"/>
      <c r="M540" s="108"/>
      <c r="N540" s="108"/>
      <c r="O540" s="108"/>
      <c r="P540" s="108"/>
      <c r="Q540" s="66" t="s">
        <v>214</v>
      </c>
      <c r="R540" s="66" t="s">
        <v>1169</v>
      </c>
    </row>
    <row r="541" spans="1:18" s="21" customFormat="1" ht="25.5" hidden="1" x14ac:dyDescent="0.2">
      <c r="A541" s="66" t="s">
        <v>81</v>
      </c>
      <c r="B541" s="24" t="s">
        <v>177</v>
      </c>
      <c r="C541" s="24" t="s">
        <v>202</v>
      </c>
      <c r="D541" s="66" t="s">
        <v>203</v>
      </c>
      <c r="E541" s="66" t="s">
        <v>33</v>
      </c>
      <c r="F541" s="81" t="s">
        <v>28</v>
      </c>
      <c r="G541" s="85"/>
      <c r="H541" s="85"/>
      <c r="I541" s="85"/>
      <c r="J541" s="85"/>
      <c r="K541" s="85"/>
      <c r="L541" s="85"/>
      <c r="M541" s="85"/>
      <c r="N541" s="85"/>
      <c r="O541" s="85">
        <v>19.2</v>
      </c>
      <c r="P541" s="85">
        <v>19.2</v>
      </c>
      <c r="Q541" s="66" t="s">
        <v>214</v>
      </c>
      <c r="R541" s="66" t="s">
        <v>1169</v>
      </c>
    </row>
    <row r="542" spans="1:18" s="21" customFormat="1" ht="25.5" hidden="1" x14ac:dyDescent="0.2">
      <c r="A542" s="66" t="s">
        <v>82</v>
      </c>
      <c r="B542" s="24" t="s">
        <v>177</v>
      </c>
      <c r="C542" s="24" t="s">
        <v>204</v>
      </c>
      <c r="D542" s="66" t="s">
        <v>205</v>
      </c>
      <c r="E542" s="66" t="s">
        <v>33</v>
      </c>
      <c r="F542" s="81" t="s">
        <v>28</v>
      </c>
      <c r="G542" s="85"/>
      <c r="H542" s="85"/>
      <c r="I542" s="85"/>
      <c r="J542" s="85"/>
      <c r="K542" s="85"/>
      <c r="L542" s="85"/>
      <c r="M542" s="85"/>
      <c r="N542" s="85"/>
      <c r="O542" s="85">
        <v>10</v>
      </c>
      <c r="P542" s="85">
        <v>10</v>
      </c>
      <c r="Q542" s="66" t="s">
        <v>214</v>
      </c>
      <c r="R542" s="66" t="s">
        <v>1169</v>
      </c>
    </row>
    <row r="543" spans="1:18" s="21" customFormat="1" ht="25.5" hidden="1" x14ac:dyDescent="0.2">
      <c r="A543" s="66" t="s">
        <v>400</v>
      </c>
      <c r="B543" s="24" t="s">
        <v>178</v>
      </c>
      <c r="C543" s="24" t="s">
        <v>1198</v>
      </c>
      <c r="D543" s="66" t="s">
        <v>1179</v>
      </c>
      <c r="E543" s="66" t="s">
        <v>33</v>
      </c>
      <c r="F543" s="64" t="s">
        <v>32</v>
      </c>
      <c r="G543" s="85"/>
      <c r="H543" s="85"/>
      <c r="I543" s="85"/>
      <c r="J543" s="85"/>
      <c r="K543" s="85"/>
      <c r="L543" s="85"/>
      <c r="M543" s="85">
        <v>3.3</v>
      </c>
      <c r="N543" s="85">
        <v>3.3</v>
      </c>
      <c r="O543" s="85">
        <v>3.3</v>
      </c>
      <c r="P543" s="85">
        <v>3.3</v>
      </c>
      <c r="Q543" s="66" t="s">
        <v>214</v>
      </c>
      <c r="R543" s="66" t="s">
        <v>1169</v>
      </c>
    </row>
    <row r="544" spans="1:18" s="21" customFormat="1" ht="25.5" hidden="1" x14ac:dyDescent="0.2">
      <c r="A544" s="66" t="s">
        <v>401</v>
      </c>
      <c r="B544" s="24" t="s">
        <v>178</v>
      </c>
      <c r="C544" s="24" t="s">
        <v>1199</v>
      </c>
      <c r="D544" s="66" t="s">
        <v>206</v>
      </c>
      <c r="E544" s="66" t="s">
        <v>33</v>
      </c>
      <c r="F544" s="64" t="s">
        <v>32</v>
      </c>
      <c r="G544" s="85"/>
      <c r="H544" s="85"/>
      <c r="I544" s="85"/>
      <c r="J544" s="85"/>
      <c r="K544" s="85">
        <v>1</v>
      </c>
      <c r="L544" s="85">
        <v>1</v>
      </c>
      <c r="M544" s="85">
        <v>1</v>
      </c>
      <c r="N544" s="85">
        <v>1</v>
      </c>
      <c r="O544" s="85">
        <v>1</v>
      </c>
      <c r="P544" s="85">
        <v>1</v>
      </c>
      <c r="Q544" s="66" t="s">
        <v>214</v>
      </c>
      <c r="R544" s="66" t="s">
        <v>1169</v>
      </c>
    </row>
    <row r="545" spans="1:18" s="21" customFormat="1" ht="25.5" hidden="1" x14ac:dyDescent="0.2">
      <c r="A545" s="121" t="s">
        <v>402</v>
      </c>
      <c r="B545" s="118" t="s">
        <v>179</v>
      </c>
      <c r="C545" s="24" t="s">
        <v>1184</v>
      </c>
      <c r="D545" s="66" t="s">
        <v>1178</v>
      </c>
      <c r="E545" s="66" t="s">
        <v>33</v>
      </c>
      <c r="F545" s="64" t="s">
        <v>32</v>
      </c>
      <c r="G545" s="107"/>
      <c r="H545" s="107"/>
      <c r="I545" s="107"/>
      <c r="J545" s="107"/>
      <c r="K545" s="107"/>
      <c r="L545" s="107"/>
      <c r="M545" s="107"/>
      <c r="N545" s="107">
        <v>1.5</v>
      </c>
      <c r="O545" s="107">
        <v>1.5</v>
      </c>
      <c r="P545" s="107">
        <v>1.5</v>
      </c>
      <c r="Q545" s="66" t="s">
        <v>214</v>
      </c>
      <c r="R545" s="66" t="s">
        <v>1169</v>
      </c>
    </row>
    <row r="546" spans="1:18" s="21" customFormat="1" ht="25.5" hidden="1" x14ac:dyDescent="0.2">
      <c r="A546" s="123"/>
      <c r="B546" s="120"/>
      <c r="C546" s="24" t="s">
        <v>1185</v>
      </c>
      <c r="D546" s="66" t="s">
        <v>207</v>
      </c>
      <c r="E546" s="66" t="s">
        <v>33</v>
      </c>
      <c r="F546" s="64" t="s">
        <v>32</v>
      </c>
      <c r="G546" s="108"/>
      <c r="H546" s="108"/>
      <c r="I546" s="108"/>
      <c r="J546" s="108"/>
      <c r="K546" s="108"/>
      <c r="L546" s="108"/>
      <c r="M546" s="108"/>
      <c r="N546" s="108"/>
      <c r="O546" s="108"/>
      <c r="P546" s="108"/>
      <c r="Q546" s="66" t="s">
        <v>214</v>
      </c>
      <c r="R546" s="66" t="s">
        <v>1169</v>
      </c>
    </row>
    <row r="547" spans="1:18" s="21" customFormat="1" ht="25.5" hidden="1" x14ac:dyDescent="0.2">
      <c r="A547" s="66" t="s">
        <v>403</v>
      </c>
      <c r="B547" s="24" t="s">
        <v>180</v>
      </c>
      <c r="C547" s="24" t="s">
        <v>208</v>
      </c>
      <c r="D547" s="66" t="s">
        <v>209</v>
      </c>
      <c r="E547" s="66" t="s">
        <v>33</v>
      </c>
      <c r="F547" s="64" t="s">
        <v>32</v>
      </c>
      <c r="G547" s="85">
        <v>3.5</v>
      </c>
      <c r="H547" s="85">
        <v>3.5</v>
      </c>
      <c r="I547" s="85">
        <v>3.5</v>
      </c>
      <c r="J547" s="85">
        <v>3.5</v>
      </c>
      <c r="K547" s="85">
        <v>3.5</v>
      </c>
      <c r="L547" s="85">
        <v>3.5</v>
      </c>
      <c r="M547" s="85">
        <v>3.5</v>
      </c>
      <c r="N547" s="85">
        <v>3.5</v>
      </c>
      <c r="O547" s="85">
        <v>3.5</v>
      </c>
      <c r="P547" s="85">
        <v>3.5</v>
      </c>
      <c r="Q547" s="66" t="s">
        <v>214</v>
      </c>
      <c r="R547" s="66" t="s">
        <v>1169</v>
      </c>
    </row>
    <row r="548" spans="1:18" s="21" customFormat="1" ht="25.5" hidden="1" customHeight="1" x14ac:dyDescent="0.2">
      <c r="A548" s="121" t="s">
        <v>404</v>
      </c>
      <c r="B548" s="118" t="s">
        <v>181</v>
      </c>
      <c r="C548" s="24" t="s">
        <v>210</v>
      </c>
      <c r="D548" s="66" t="s">
        <v>1180</v>
      </c>
      <c r="E548" s="66" t="s">
        <v>33</v>
      </c>
      <c r="F548" s="81" t="s">
        <v>28</v>
      </c>
      <c r="G548" s="107"/>
      <c r="H548" s="107"/>
      <c r="I548" s="107"/>
      <c r="J548" s="107"/>
      <c r="K548" s="107"/>
      <c r="L548" s="107"/>
      <c r="M548" s="107"/>
      <c r="N548" s="107"/>
      <c r="O548" s="107">
        <v>2.2999999999999998</v>
      </c>
      <c r="P548" s="107">
        <v>2.2999999999999998</v>
      </c>
      <c r="Q548" s="66" t="s">
        <v>214</v>
      </c>
      <c r="R548" s="66" t="s">
        <v>1169</v>
      </c>
    </row>
    <row r="549" spans="1:18" s="21" customFormat="1" ht="12.75" hidden="1" x14ac:dyDescent="0.2">
      <c r="A549" s="123"/>
      <c r="B549" s="120"/>
      <c r="C549" s="24" t="s">
        <v>211</v>
      </c>
      <c r="D549" s="66" t="s">
        <v>1181</v>
      </c>
      <c r="E549" s="66" t="s">
        <v>33</v>
      </c>
      <c r="F549" s="81" t="s">
        <v>28</v>
      </c>
      <c r="G549" s="108"/>
      <c r="H549" s="108"/>
      <c r="I549" s="108"/>
      <c r="J549" s="108"/>
      <c r="K549" s="108"/>
      <c r="L549" s="108"/>
      <c r="M549" s="108"/>
      <c r="N549" s="108"/>
      <c r="O549" s="108"/>
      <c r="P549" s="108"/>
      <c r="Q549" s="66" t="s">
        <v>214</v>
      </c>
      <c r="R549" s="66" t="s">
        <v>1169</v>
      </c>
    </row>
    <row r="550" spans="1:18" s="21" customFormat="1" ht="25.5" hidden="1" x14ac:dyDescent="0.2">
      <c r="A550" s="66" t="s">
        <v>405</v>
      </c>
      <c r="B550" s="24" t="s">
        <v>1164</v>
      </c>
      <c r="C550" s="24" t="s">
        <v>210</v>
      </c>
      <c r="D550" s="66" t="s">
        <v>1182</v>
      </c>
      <c r="E550" s="66" t="s">
        <v>33</v>
      </c>
      <c r="F550" s="81" t="s">
        <v>28</v>
      </c>
      <c r="G550" s="85"/>
      <c r="H550" s="85"/>
      <c r="I550" s="85"/>
      <c r="J550" s="85"/>
      <c r="K550" s="85"/>
      <c r="L550" s="85"/>
      <c r="M550" s="85"/>
      <c r="N550" s="85"/>
      <c r="O550" s="85">
        <v>2.1</v>
      </c>
      <c r="P550" s="85">
        <v>2.1</v>
      </c>
      <c r="Q550" s="66" t="s">
        <v>214</v>
      </c>
      <c r="R550" s="66" t="s">
        <v>1169</v>
      </c>
    </row>
    <row r="551" spans="1:18" s="21" customFormat="1" ht="25.5" hidden="1" x14ac:dyDescent="0.2">
      <c r="A551" s="66" t="s">
        <v>406</v>
      </c>
      <c r="B551" s="24" t="s">
        <v>182</v>
      </c>
      <c r="C551" s="24" t="s">
        <v>212</v>
      </c>
      <c r="D551" s="66" t="s">
        <v>213</v>
      </c>
      <c r="E551" s="66" t="s">
        <v>33</v>
      </c>
      <c r="F551" s="81" t="s">
        <v>28</v>
      </c>
      <c r="G551" s="85">
        <v>1</v>
      </c>
      <c r="H551" s="85">
        <v>1</v>
      </c>
      <c r="I551" s="85">
        <v>1</v>
      </c>
      <c r="J551" s="85">
        <v>1</v>
      </c>
      <c r="K551" s="85">
        <v>1</v>
      </c>
      <c r="L551" s="85">
        <v>1</v>
      </c>
      <c r="M551" s="85">
        <v>1</v>
      </c>
      <c r="N551" s="85">
        <v>1</v>
      </c>
      <c r="O551" s="85">
        <v>1</v>
      </c>
      <c r="P551" s="85">
        <v>1</v>
      </c>
      <c r="Q551" s="66" t="s">
        <v>215</v>
      </c>
      <c r="R551" s="66" t="s">
        <v>1169</v>
      </c>
    </row>
    <row r="552" spans="1:18" s="21" customFormat="1" ht="12.75" hidden="1" x14ac:dyDescent="0.2">
      <c r="A552" s="66" t="s">
        <v>407</v>
      </c>
      <c r="B552" s="24" t="s">
        <v>1165</v>
      </c>
      <c r="C552" s="24" t="s">
        <v>1186</v>
      </c>
      <c r="D552" s="66" t="s">
        <v>1149</v>
      </c>
      <c r="E552" s="66" t="s">
        <v>33</v>
      </c>
      <c r="F552" s="81" t="s">
        <v>28</v>
      </c>
      <c r="G552" s="85"/>
      <c r="H552" s="85"/>
      <c r="I552" s="85"/>
      <c r="J552" s="85"/>
      <c r="K552" s="85"/>
      <c r="L552" s="85"/>
      <c r="M552" s="85"/>
      <c r="N552" s="85"/>
      <c r="O552" s="85"/>
      <c r="P552" s="85">
        <v>4</v>
      </c>
      <c r="Q552" s="66" t="s">
        <v>1168</v>
      </c>
      <c r="R552" s="66" t="s">
        <v>1169</v>
      </c>
    </row>
    <row r="553" spans="1:18" s="21" customFormat="1" ht="12.75" hidden="1" x14ac:dyDescent="0.2">
      <c r="A553" s="66" t="s">
        <v>408</v>
      </c>
      <c r="B553" s="24" t="s">
        <v>265</v>
      </c>
      <c r="C553" s="24" t="s">
        <v>312</v>
      </c>
      <c r="D553" s="66" t="s">
        <v>280</v>
      </c>
      <c r="E553" s="66" t="s">
        <v>64</v>
      </c>
      <c r="F553" s="81" t="s">
        <v>28</v>
      </c>
      <c r="G553" s="85">
        <v>0.28000000000000003</v>
      </c>
      <c r="H553" s="85">
        <v>0.28000000000000003</v>
      </c>
      <c r="I553" s="85">
        <v>0.28000000000000003</v>
      </c>
      <c r="J553" s="85">
        <v>0.28000000000000003</v>
      </c>
      <c r="K553" s="85">
        <v>0.28000000000000003</v>
      </c>
      <c r="L553" s="85">
        <v>0.28000000000000003</v>
      </c>
      <c r="M553" s="85">
        <v>0.28000000000000003</v>
      </c>
      <c r="N553" s="85">
        <v>0.28000000000000003</v>
      </c>
      <c r="O553" s="85">
        <v>0.28000000000000003</v>
      </c>
      <c r="P553" s="85">
        <v>0.28000000000000003</v>
      </c>
      <c r="Q553" s="66" t="s">
        <v>215</v>
      </c>
      <c r="R553" s="66" t="s">
        <v>1169</v>
      </c>
    </row>
    <row r="554" spans="1:18" s="21" customFormat="1" ht="12.75" hidden="1" x14ac:dyDescent="0.2">
      <c r="A554" s="66" t="s">
        <v>482</v>
      </c>
      <c r="B554" s="24" t="s">
        <v>265</v>
      </c>
      <c r="C554" s="24" t="s">
        <v>312</v>
      </c>
      <c r="D554" s="66" t="s">
        <v>281</v>
      </c>
      <c r="E554" s="66" t="s">
        <v>64</v>
      </c>
      <c r="F554" s="81" t="s">
        <v>28</v>
      </c>
      <c r="G554" s="85">
        <v>0.06</v>
      </c>
      <c r="H554" s="85">
        <v>0.06</v>
      </c>
      <c r="I554" s="85">
        <v>0.06</v>
      </c>
      <c r="J554" s="85">
        <v>0.06</v>
      </c>
      <c r="K554" s="85">
        <v>0.06</v>
      </c>
      <c r="L554" s="85">
        <v>0.06</v>
      </c>
      <c r="M554" s="85">
        <v>0.06</v>
      </c>
      <c r="N554" s="85">
        <v>0.06</v>
      </c>
      <c r="O554" s="85">
        <v>0.06</v>
      </c>
      <c r="P554" s="85">
        <v>0.06</v>
      </c>
      <c r="Q554" s="66" t="s">
        <v>215</v>
      </c>
      <c r="R554" s="66" t="s">
        <v>1169</v>
      </c>
    </row>
    <row r="555" spans="1:18" s="21" customFormat="1" ht="12.75" hidden="1" x14ac:dyDescent="0.2">
      <c r="A555" s="66" t="s">
        <v>483</v>
      </c>
      <c r="B555" s="24" t="s">
        <v>265</v>
      </c>
      <c r="C555" s="24" t="s">
        <v>312</v>
      </c>
      <c r="D555" s="66" t="s">
        <v>282</v>
      </c>
      <c r="E555" s="66" t="s">
        <v>64</v>
      </c>
      <c r="F555" s="81" t="s">
        <v>28</v>
      </c>
      <c r="G555" s="85">
        <v>0.52</v>
      </c>
      <c r="H555" s="85">
        <v>0.52</v>
      </c>
      <c r="I555" s="85">
        <v>0.52</v>
      </c>
      <c r="J555" s="85">
        <v>0.52</v>
      </c>
      <c r="K555" s="85">
        <v>0.52</v>
      </c>
      <c r="L555" s="85">
        <v>0.52</v>
      </c>
      <c r="M555" s="85">
        <v>0.52</v>
      </c>
      <c r="N555" s="85">
        <v>0.52</v>
      </c>
      <c r="O555" s="85">
        <v>0.52</v>
      </c>
      <c r="P555" s="85">
        <v>0.52</v>
      </c>
      <c r="Q555" s="66" t="s">
        <v>215</v>
      </c>
      <c r="R555" s="66" t="s">
        <v>1169</v>
      </c>
    </row>
    <row r="556" spans="1:18" s="21" customFormat="1" ht="12.75" hidden="1" x14ac:dyDescent="0.2">
      <c r="A556" s="66" t="s">
        <v>484</v>
      </c>
      <c r="B556" s="24" t="s">
        <v>265</v>
      </c>
      <c r="C556" s="24" t="s">
        <v>312</v>
      </c>
      <c r="D556" s="66" t="s">
        <v>283</v>
      </c>
      <c r="E556" s="66" t="s">
        <v>64</v>
      </c>
      <c r="F556" s="81" t="s">
        <v>28</v>
      </c>
      <c r="G556" s="88">
        <v>1E-4</v>
      </c>
      <c r="H556" s="88">
        <v>1E-4</v>
      </c>
      <c r="I556" s="88">
        <v>1E-4</v>
      </c>
      <c r="J556" s="88">
        <v>1E-4</v>
      </c>
      <c r="K556" s="88">
        <v>1E-4</v>
      </c>
      <c r="L556" s="88">
        <v>1E-4</v>
      </c>
      <c r="M556" s="88">
        <v>1E-4</v>
      </c>
      <c r="N556" s="88">
        <v>1E-4</v>
      </c>
      <c r="O556" s="88">
        <v>1E-4</v>
      </c>
      <c r="P556" s="88">
        <v>1E-4</v>
      </c>
      <c r="Q556" s="66" t="s">
        <v>215</v>
      </c>
      <c r="R556" s="66" t="s">
        <v>1169</v>
      </c>
    </row>
    <row r="557" spans="1:18" s="21" customFormat="1" ht="12.75" hidden="1" x14ac:dyDescent="0.2">
      <c r="A557" s="66" t="s">
        <v>485</v>
      </c>
      <c r="B557" s="24" t="s">
        <v>266</v>
      </c>
      <c r="C557" s="24" t="s">
        <v>312</v>
      </c>
      <c r="D557" s="66" t="s">
        <v>284</v>
      </c>
      <c r="E557" s="66" t="s">
        <v>64</v>
      </c>
      <c r="F557" s="81" t="s">
        <v>28</v>
      </c>
      <c r="G557" s="85">
        <v>0.25</v>
      </c>
      <c r="H557" s="85">
        <v>0.25</v>
      </c>
      <c r="I557" s="85">
        <v>0.25</v>
      </c>
      <c r="J557" s="85">
        <v>0.25</v>
      </c>
      <c r="K557" s="85">
        <v>0.25</v>
      </c>
      <c r="L557" s="85">
        <v>0.25</v>
      </c>
      <c r="M557" s="85">
        <v>0.25</v>
      </c>
      <c r="N557" s="85">
        <v>0.25</v>
      </c>
      <c r="O557" s="85">
        <v>0.25</v>
      </c>
      <c r="P557" s="85">
        <v>0.25</v>
      </c>
      <c r="Q557" s="66" t="s">
        <v>215</v>
      </c>
      <c r="R557" s="66" t="s">
        <v>1169</v>
      </c>
    </row>
    <row r="558" spans="1:18" s="21" customFormat="1" ht="12.75" hidden="1" x14ac:dyDescent="0.2">
      <c r="A558" s="66" t="s">
        <v>486</v>
      </c>
      <c r="B558" s="24" t="s">
        <v>266</v>
      </c>
      <c r="C558" s="24" t="s">
        <v>312</v>
      </c>
      <c r="D558" s="66" t="s">
        <v>285</v>
      </c>
      <c r="E558" s="66" t="s">
        <v>64</v>
      </c>
      <c r="F558" s="81" t="s">
        <v>28</v>
      </c>
      <c r="G558" s="85">
        <v>0.17</v>
      </c>
      <c r="H558" s="85">
        <v>0.17</v>
      </c>
      <c r="I558" s="85">
        <v>0.17</v>
      </c>
      <c r="J558" s="85">
        <v>0.17</v>
      </c>
      <c r="K558" s="85">
        <v>0.17</v>
      </c>
      <c r="L558" s="85">
        <v>0.17</v>
      </c>
      <c r="M558" s="85">
        <v>0.17</v>
      </c>
      <c r="N558" s="85">
        <v>0.17</v>
      </c>
      <c r="O558" s="85">
        <v>0.17</v>
      </c>
      <c r="P558" s="85">
        <v>0.17</v>
      </c>
      <c r="Q558" s="66" t="s">
        <v>215</v>
      </c>
      <c r="R558" s="66" t="s">
        <v>1169</v>
      </c>
    </row>
    <row r="559" spans="1:18" s="21" customFormat="1" ht="12.75" hidden="1" x14ac:dyDescent="0.2">
      <c r="A559" s="66" t="s">
        <v>487</v>
      </c>
      <c r="B559" s="24" t="s">
        <v>266</v>
      </c>
      <c r="C559" s="24" t="s">
        <v>312</v>
      </c>
      <c r="D559" s="66" t="s">
        <v>286</v>
      </c>
      <c r="E559" s="66" t="s">
        <v>64</v>
      </c>
      <c r="F559" s="81" t="s">
        <v>28</v>
      </c>
      <c r="G559" s="88">
        <v>1E-4</v>
      </c>
      <c r="H559" s="88">
        <v>1E-4</v>
      </c>
      <c r="I559" s="88">
        <v>1E-4</v>
      </c>
      <c r="J559" s="88">
        <v>1E-4</v>
      </c>
      <c r="K559" s="88">
        <v>1E-4</v>
      </c>
      <c r="L559" s="88">
        <v>1E-4</v>
      </c>
      <c r="M559" s="88">
        <v>1E-4</v>
      </c>
      <c r="N559" s="88">
        <v>1E-4</v>
      </c>
      <c r="O559" s="88">
        <v>1E-4</v>
      </c>
      <c r="P559" s="88">
        <v>1E-4</v>
      </c>
      <c r="Q559" s="66" t="s">
        <v>215</v>
      </c>
      <c r="R559" s="66" t="s">
        <v>1169</v>
      </c>
    </row>
    <row r="560" spans="1:18" s="21" customFormat="1" ht="12.75" hidden="1" x14ac:dyDescent="0.2">
      <c r="A560" s="66" t="s">
        <v>488</v>
      </c>
      <c r="B560" s="24" t="s">
        <v>267</v>
      </c>
      <c r="C560" s="24" t="s">
        <v>312</v>
      </c>
      <c r="D560" s="66" t="s">
        <v>287</v>
      </c>
      <c r="E560" s="66" t="s">
        <v>64</v>
      </c>
      <c r="F560" s="81" t="s">
        <v>28</v>
      </c>
      <c r="G560" s="85">
        <v>2.3E-2</v>
      </c>
      <c r="H560" s="85">
        <v>2.3E-2</v>
      </c>
      <c r="I560" s="85">
        <v>2.3E-2</v>
      </c>
      <c r="J560" s="85">
        <v>2.3E-2</v>
      </c>
      <c r="K560" s="85">
        <v>2.3E-2</v>
      </c>
      <c r="L560" s="85">
        <v>2.3E-2</v>
      </c>
      <c r="M560" s="85">
        <v>2.3E-2</v>
      </c>
      <c r="N560" s="85">
        <v>2.3E-2</v>
      </c>
      <c r="O560" s="85">
        <v>2.3E-2</v>
      </c>
      <c r="P560" s="85">
        <v>2.3E-2</v>
      </c>
      <c r="Q560" s="66" t="s">
        <v>215</v>
      </c>
      <c r="R560" s="66" t="s">
        <v>1169</v>
      </c>
    </row>
    <row r="561" spans="1:18" s="21" customFormat="1" ht="12.75" hidden="1" x14ac:dyDescent="0.2">
      <c r="A561" s="66" t="s">
        <v>489</v>
      </c>
      <c r="B561" s="24" t="s">
        <v>266</v>
      </c>
      <c r="C561" s="24" t="s">
        <v>312</v>
      </c>
      <c r="D561" s="66" t="s">
        <v>288</v>
      </c>
      <c r="E561" s="66" t="s">
        <v>64</v>
      </c>
      <c r="F561" s="81" t="s">
        <v>28</v>
      </c>
      <c r="G561" s="85">
        <v>3.4000000000000002E-2</v>
      </c>
      <c r="H561" s="85">
        <v>3.4000000000000002E-2</v>
      </c>
      <c r="I561" s="85">
        <v>3.4000000000000002E-2</v>
      </c>
      <c r="J561" s="85">
        <v>3.4000000000000002E-2</v>
      </c>
      <c r="K561" s="85">
        <v>3.4000000000000002E-2</v>
      </c>
      <c r="L561" s="85">
        <v>3.4000000000000002E-2</v>
      </c>
      <c r="M561" s="85">
        <v>3.4000000000000002E-2</v>
      </c>
      <c r="N561" s="85">
        <v>3.4000000000000002E-2</v>
      </c>
      <c r="O561" s="85">
        <v>3.4000000000000002E-2</v>
      </c>
      <c r="P561" s="85">
        <v>3.4000000000000002E-2</v>
      </c>
      <c r="Q561" s="66" t="s">
        <v>215</v>
      </c>
      <c r="R561" s="66" t="s">
        <v>1169</v>
      </c>
    </row>
    <row r="562" spans="1:18" s="21" customFormat="1" ht="12.75" hidden="1" x14ac:dyDescent="0.2">
      <c r="A562" s="66" t="s">
        <v>490</v>
      </c>
      <c r="B562" s="24" t="s">
        <v>214</v>
      </c>
      <c r="C562" s="24" t="s">
        <v>312</v>
      </c>
      <c r="D562" s="66" t="s">
        <v>289</v>
      </c>
      <c r="E562" s="66" t="s">
        <v>64</v>
      </c>
      <c r="F562" s="81" t="s">
        <v>28</v>
      </c>
      <c r="G562" s="85">
        <v>0.04</v>
      </c>
      <c r="H562" s="85">
        <v>0.04</v>
      </c>
      <c r="I562" s="85">
        <v>0.04</v>
      </c>
      <c r="J562" s="85">
        <v>0.04</v>
      </c>
      <c r="K562" s="85">
        <v>0.04</v>
      </c>
      <c r="L562" s="85">
        <v>0.04</v>
      </c>
      <c r="M562" s="85">
        <v>0.04</v>
      </c>
      <c r="N562" s="85">
        <v>0.04</v>
      </c>
      <c r="O562" s="85">
        <v>0.04</v>
      </c>
      <c r="P562" s="85">
        <v>0.04</v>
      </c>
      <c r="Q562" s="66" t="s">
        <v>215</v>
      </c>
      <c r="R562" s="66" t="s">
        <v>1169</v>
      </c>
    </row>
    <row r="563" spans="1:18" s="21" customFormat="1" ht="25.5" hidden="1" x14ac:dyDescent="0.2">
      <c r="A563" s="66" t="s">
        <v>563</v>
      </c>
      <c r="B563" s="24" t="s">
        <v>268</v>
      </c>
      <c r="C563" s="24" t="s">
        <v>312</v>
      </c>
      <c r="D563" s="66" t="s">
        <v>290</v>
      </c>
      <c r="E563" s="66" t="s">
        <v>64</v>
      </c>
      <c r="F563" s="81" t="s">
        <v>28</v>
      </c>
      <c r="G563" s="85">
        <v>0.25</v>
      </c>
      <c r="H563" s="85">
        <v>0.25</v>
      </c>
      <c r="I563" s="85">
        <v>0.25</v>
      </c>
      <c r="J563" s="85">
        <v>0.25</v>
      </c>
      <c r="K563" s="85">
        <v>0.25</v>
      </c>
      <c r="L563" s="85">
        <v>0.25</v>
      </c>
      <c r="M563" s="85">
        <v>0.25</v>
      </c>
      <c r="N563" s="85">
        <v>0.25</v>
      </c>
      <c r="O563" s="85">
        <v>0.25</v>
      </c>
      <c r="P563" s="85">
        <v>0.25</v>
      </c>
      <c r="Q563" s="66" t="s">
        <v>215</v>
      </c>
      <c r="R563" s="66" t="s">
        <v>1169</v>
      </c>
    </row>
    <row r="564" spans="1:18" s="21" customFormat="1" ht="12.75" hidden="1" x14ac:dyDescent="0.2">
      <c r="A564" s="66" t="s">
        <v>564</v>
      </c>
      <c r="B564" s="24" t="s">
        <v>267</v>
      </c>
      <c r="C564" s="24" t="s">
        <v>312</v>
      </c>
      <c r="D564" s="66" t="s">
        <v>291</v>
      </c>
      <c r="E564" s="66" t="s">
        <v>64</v>
      </c>
      <c r="F564" s="81" t="s">
        <v>28</v>
      </c>
      <c r="G564" s="85">
        <v>1.4E-2</v>
      </c>
      <c r="H564" s="85">
        <v>1.4E-2</v>
      </c>
      <c r="I564" s="85">
        <v>1.4E-2</v>
      </c>
      <c r="J564" s="85">
        <v>1.4E-2</v>
      </c>
      <c r="K564" s="85">
        <v>1.4E-2</v>
      </c>
      <c r="L564" s="85">
        <v>1.4E-2</v>
      </c>
      <c r="M564" s="85">
        <v>1.4E-2</v>
      </c>
      <c r="N564" s="85">
        <v>1.4E-2</v>
      </c>
      <c r="O564" s="85">
        <v>1.4E-2</v>
      </c>
      <c r="P564" s="85">
        <v>1.4E-2</v>
      </c>
      <c r="Q564" s="66" t="s">
        <v>215</v>
      </c>
      <c r="R564" s="66" t="s">
        <v>1169</v>
      </c>
    </row>
    <row r="565" spans="1:18" s="21" customFormat="1" ht="25.5" hidden="1" x14ac:dyDescent="0.2">
      <c r="A565" s="66" t="s">
        <v>565</v>
      </c>
      <c r="B565" s="24" t="s">
        <v>269</v>
      </c>
      <c r="C565" s="24" t="s">
        <v>1171</v>
      </c>
      <c r="D565" s="66" t="s">
        <v>292</v>
      </c>
      <c r="E565" s="66" t="s">
        <v>33</v>
      </c>
      <c r="F565" s="64" t="s">
        <v>32</v>
      </c>
      <c r="G565" s="85"/>
      <c r="H565" s="85"/>
      <c r="I565" s="85"/>
      <c r="J565" s="85"/>
      <c r="K565" s="85"/>
      <c r="L565" s="85"/>
      <c r="M565" s="85"/>
      <c r="N565" s="85"/>
      <c r="O565" s="85"/>
      <c r="P565" s="85">
        <v>1.2</v>
      </c>
      <c r="Q565" s="66" t="s">
        <v>214</v>
      </c>
      <c r="R565" s="66" t="s">
        <v>1169</v>
      </c>
    </row>
    <row r="566" spans="1:18" s="21" customFormat="1" ht="12.75" hidden="1" x14ac:dyDescent="0.2">
      <c r="A566" s="66" t="s">
        <v>566</v>
      </c>
      <c r="B566" s="24" t="s">
        <v>269</v>
      </c>
      <c r="C566" s="24" t="s">
        <v>1150</v>
      </c>
      <c r="D566" s="66" t="s">
        <v>1151</v>
      </c>
      <c r="E566" s="66" t="s">
        <v>33</v>
      </c>
      <c r="F566" s="64" t="s">
        <v>32</v>
      </c>
      <c r="G566" s="85">
        <v>0.1</v>
      </c>
      <c r="H566" s="85">
        <v>0.1</v>
      </c>
      <c r="I566" s="85">
        <v>0.1</v>
      </c>
      <c r="J566" s="85">
        <v>0.1</v>
      </c>
      <c r="K566" s="85">
        <v>0.1</v>
      </c>
      <c r="L566" s="85">
        <v>0.1</v>
      </c>
      <c r="M566" s="85">
        <v>0.1</v>
      </c>
      <c r="N566" s="85">
        <v>0.1</v>
      </c>
      <c r="O566" s="85">
        <v>0.1</v>
      </c>
      <c r="P566" s="85">
        <v>0.1</v>
      </c>
      <c r="Q566" s="66" t="s">
        <v>214</v>
      </c>
      <c r="R566" s="66" t="s">
        <v>1169</v>
      </c>
    </row>
    <row r="567" spans="1:18" s="21" customFormat="1" ht="25.5" hidden="1" x14ac:dyDescent="0.2">
      <c r="A567" s="66" t="s">
        <v>567</v>
      </c>
      <c r="B567" s="24" t="s">
        <v>269</v>
      </c>
      <c r="C567" s="24" t="s">
        <v>1152</v>
      </c>
      <c r="D567" s="66" t="s">
        <v>1153</v>
      </c>
      <c r="E567" s="66" t="s">
        <v>33</v>
      </c>
      <c r="F567" s="64" t="s">
        <v>32</v>
      </c>
      <c r="G567" s="85">
        <v>0.3</v>
      </c>
      <c r="H567" s="85">
        <v>0.3</v>
      </c>
      <c r="I567" s="85">
        <v>0.3</v>
      </c>
      <c r="J567" s="85">
        <v>0.3</v>
      </c>
      <c r="K567" s="85">
        <v>0.3</v>
      </c>
      <c r="L567" s="85">
        <v>0.3</v>
      </c>
      <c r="M567" s="85">
        <v>0.3</v>
      </c>
      <c r="N567" s="85">
        <v>0.3</v>
      </c>
      <c r="O567" s="85">
        <v>0.3</v>
      </c>
      <c r="P567" s="85">
        <v>0.3</v>
      </c>
      <c r="Q567" s="66" t="s">
        <v>214</v>
      </c>
      <c r="R567" s="66" t="s">
        <v>1169</v>
      </c>
    </row>
    <row r="568" spans="1:18" s="21" customFormat="1" ht="38.25" hidden="1" x14ac:dyDescent="0.2">
      <c r="A568" s="66" t="s">
        <v>568</v>
      </c>
      <c r="B568" s="24" t="s">
        <v>270</v>
      </c>
      <c r="C568" s="24" t="s">
        <v>293</v>
      </c>
      <c r="D568" s="66" t="s">
        <v>1183</v>
      </c>
      <c r="E568" s="66" t="s">
        <v>33</v>
      </c>
      <c r="F568" s="64" t="s">
        <v>32</v>
      </c>
      <c r="G568" s="85"/>
      <c r="H568" s="85"/>
      <c r="I568" s="85"/>
      <c r="J568" s="85"/>
      <c r="K568" s="85"/>
      <c r="L568" s="85"/>
      <c r="M568" s="85"/>
      <c r="N568" s="85"/>
      <c r="O568" s="85"/>
      <c r="P568" s="85">
        <v>0.5</v>
      </c>
      <c r="Q568" s="66" t="s">
        <v>215</v>
      </c>
      <c r="R568" s="66" t="s">
        <v>1169</v>
      </c>
    </row>
    <row r="569" spans="1:18" s="21" customFormat="1" ht="25.5" hidden="1" x14ac:dyDescent="0.2">
      <c r="A569" s="66" t="s">
        <v>569</v>
      </c>
      <c r="B569" s="24" t="s">
        <v>269</v>
      </c>
      <c r="C569" s="24" t="s">
        <v>2284</v>
      </c>
      <c r="D569" s="66" t="s">
        <v>1154</v>
      </c>
      <c r="E569" s="66" t="s">
        <v>33</v>
      </c>
      <c r="F569" s="64" t="s">
        <v>32</v>
      </c>
      <c r="G569" s="85">
        <v>1</v>
      </c>
      <c r="H569" s="85">
        <v>1</v>
      </c>
      <c r="I569" s="85">
        <v>1</v>
      </c>
      <c r="J569" s="85">
        <v>1</v>
      </c>
      <c r="K569" s="85">
        <v>1</v>
      </c>
      <c r="L569" s="85">
        <v>1</v>
      </c>
      <c r="M569" s="85">
        <v>1</v>
      </c>
      <c r="N569" s="85">
        <v>1</v>
      </c>
      <c r="O569" s="85">
        <v>1</v>
      </c>
      <c r="P569" s="85">
        <v>1</v>
      </c>
      <c r="Q569" s="66" t="s">
        <v>214</v>
      </c>
      <c r="R569" s="66" t="s">
        <v>1169</v>
      </c>
    </row>
    <row r="570" spans="1:18" s="21" customFormat="1" ht="12.75" hidden="1" x14ac:dyDescent="0.2">
      <c r="A570" s="66" t="s">
        <v>570</v>
      </c>
      <c r="B570" s="24" t="s">
        <v>269</v>
      </c>
      <c r="C570" s="24" t="s">
        <v>2284</v>
      </c>
      <c r="D570" s="66" t="s">
        <v>294</v>
      </c>
      <c r="E570" s="66" t="s">
        <v>33</v>
      </c>
      <c r="F570" s="64" t="s">
        <v>32</v>
      </c>
      <c r="G570" s="85">
        <v>1.1000000000000001</v>
      </c>
      <c r="H570" s="85">
        <v>1.1000000000000001</v>
      </c>
      <c r="I570" s="85">
        <v>1.1000000000000001</v>
      </c>
      <c r="J570" s="85">
        <v>1.1000000000000001</v>
      </c>
      <c r="K570" s="85">
        <v>1.1000000000000001</v>
      </c>
      <c r="L570" s="85">
        <v>1.1000000000000001</v>
      </c>
      <c r="M570" s="85">
        <v>1.1000000000000001</v>
      </c>
      <c r="N570" s="85">
        <v>1.1000000000000001</v>
      </c>
      <c r="O570" s="85">
        <v>1.1000000000000001</v>
      </c>
      <c r="P570" s="85">
        <v>1.1000000000000001</v>
      </c>
      <c r="Q570" s="66" t="s">
        <v>214</v>
      </c>
      <c r="R570" s="66" t="s">
        <v>1169</v>
      </c>
    </row>
    <row r="571" spans="1:18" s="21" customFormat="1" ht="12.75" hidden="1" x14ac:dyDescent="0.2">
      <c r="A571" s="66" t="s">
        <v>571</v>
      </c>
      <c r="B571" s="24" t="s">
        <v>271</v>
      </c>
      <c r="C571" s="24" t="s">
        <v>2284</v>
      </c>
      <c r="D571" s="66" t="s">
        <v>295</v>
      </c>
      <c r="E571" s="66" t="s">
        <v>33</v>
      </c>
      <c r="F571" s="64" t="s">
        <v>32</v>
      </c>
      <c r="G571" s="85">
        <v>0.2</v>
      </c>
      <c r="H571" s="85">
        <v>0.2</v>
      </c>
      <c r="I571" s="85">
        <v>0.2</v>
      </c>
      <c r="J571" s="85">
        <v>0.2</v>
      </c>
      <c r="K571" s="85">
        <v>0.2</v>
      </c>
      <c r="L571" s="85">
        <v>0.2</v>
      </c>
      <c r="M571" s="85">
        <v>0.2</v>
      </c>
      <c r="N571" s="85">
        <v>0.2</v>
      </c>
      <c r="O571" s="85">
        <v>0.2</v>
      </c>
      <c r="P571" s="85">
        <v>0.2</v>
      </c>
      <c r="Q571" s="66" t="s">
        <v>271</v>
      </c>
      <c r="R571" s="66" t="s">
        <v>1169</v>
      </c>
    </row>
    <row r="572" spans="1:18" s="21" customFormat="1" ht="12.75" hidden="1" x14ac:dyDescent="0.2">
      <c r="A572" s="66" t="s">
        <v>572</v>
      </c>
      <c r="B572" s="24" t="s">
        <v>271</v>
      </c>
      <c r="C572" s="24" t="s">
        <v>2284</v>
      </c>
      <c r="D572" s="66" t="s">
        <v>296</v>
      </c>
      <c r="E572" s="66" t="s">
        <v>33</v>
      </c>
      <c r="F572" s="64" t="s">
        <v>32</v>
      </c>
      <c r="G572" s="85">
        <v>0.2</v>
      </c>
      <c r="H572" s="85">
        <v>0.2</v>
      </c>
      <c r="I572" s="85">
        <v>0.2</v>
      </c>
      <c r="J572" s="85">
        <v>0.2</v>
      </c>
      <c r="K572" s="85">
        <v>0.2</v>
      </c>
      <c r="L572" s="85">
        <v>0.2</v>
      </c>
      <c r="M572" s="85">
        <v>0.2</v>
      </c>
      <c r="N572" s="85">
        <v>0.2</v>
      </c>
      <c r="O572" s="85">
        <v>0.2</v>
      </c>
      <c r="P572" s="85">
        <v>0.2</v>
      </c>
      <c r="Q572" s="66" t="s">
        <v>271</v>
      </c>
      <c r="R572" s="66" t="s">
        <v>1169</v>
      </c>
    </row>
    <row r="573" spans="1:18" s="21" customFormat="1" ht="12.75" hidden="1" x14ac:dyDescent="0.2">
      <c r="A573" s="66" t="s">
        <v>621</v>
      </c>
      <c r="B573" s="24" t="s">
        <v>271</v>
      </c>
      <c r="C573" s="24" t="s">
        <v>2284</v>
      </c>
      <c r="D573" s="66" t="s">
        <v>1155</v>
      </c>
      <c r="E573" s="66" t="s">
        <v>33</v>
      </c>
      <c r="F573" s="64" t="s">
        <v>32</v>
      </c>
      <c r="G573" s="85">
        <v>0.2</v>
      </c>
      <c r="H573" s="85">
        <v>0.2</v>
      </c>
      <c r="I573" s="85">
        <v>0.2</v>
      </c>
      <c r="J573" s="85">
        <v>0.2</v>
      </c>
      <c r="K573" s="85">
        <v>0.2</v>
      </c>
      <c r="L573" s="85">
        <v>0.2</v>
      </c>
      <c r="M573" s="85">
        <v>0.2</v>
      </c>
      <c r="N573" s="85">
        <v>0.2</v>
      </c>
      <c r="O573" s="85">
        <v>0.2</v>
      </c>
      <c r="P573" s="85">
        <v>0.2</v>
      </c>
      <c r="Q573" s="66" t="s">
        <v>271</v>
      </c>
      <c r="R573" s="66" t="s">
        <v>1169</v>
      </c>
    </row>
    <row r="574" spans="1:18" s="21" customFormat="1" ht="12.75" hidden="1" x14ac:dyDescent="0.2">
      <c r="A574" s="66" t="s">
        <v>622</v>
      </c>
      <c r="B574" s="24" t="s">
        <v>269</v>
      </c>
      <c r="C574" s="24" t="s">
        <v>2284</v>
      </c>
      <c r="D574" s="66" t="s">
        <v>297</v>
      </c>
      <c r="E574" s="66" t="s">
        <v>33</v>
      </c>
      <c r="F574" s="64" t="s">
        <v>32</v>
      </c>
      <c r="G574" s="85">
        <v>1</v>
      </c>
      <c r="H574" s="85">
        <v>1</v>
      </c>
      <c r="I574" s="85">
        <v>1</v>
      </c>
      <c r="J574" s="85">
        <v>1</v>
      </c>
      <c r="K574" s="85">
        <v>1</v>
      </c>
      <c r="L574" s="85">
        <v>1</v>
      </c>
      <c r="M574" s="85">
        <v>1</v>
      </c>
      <c r="N574" s="85">
        <v>1</v>
      </c>
      <c r="O574" s="85">
        <v>1</v>
      </c>
      <c r="P574" s="85">
        <v>1</v>
      </c>
      <c r="Q574" s="66" t="s">
        <v>214</v>
      </c>
      <c r="R574" s="66" t="s">
        <v>1169</v>
      </c>
    </row>
    <row r="575" spans="1:18" s="21" customFormat="1" ht="12.75" hidden="1" x14ac:dyDescent="0.2">
      <c r="A575" s="66" t="s">
        <v>623</v>
      </c>
      <c r="B575" s="24" t="s">
        <v>269</v>
      </c>
      <c r="C575" s="24" t="s">
        <v>2284</v>
      </c>
      <c r="D575" s="66" t="s">
        <v>298</v>
      </c>
      <c r="E575" s="66" t="s">
        <v>33</v>
      </c>
      <c r="F575" s="64" t="s">
        <v>32</v>
      </c>
      <c r="G575" s="85">
        <v>1</v>
      </c>
      <c r="H575" s="85">
        <v>1</v>
      </c>
      <c r="I575" s="85">
        <v>1</v>
      </c>
      <c r="J575" s="85">
        <v>1</v>
      </c>
      <c r="K575" s="85">
        <v>1</v>
      </c>
      <c r="L575" s="85">
        <v>1</v>
      </c>
      <c r="M575" s="85">
        <v>1</v>
      </c>
      <c r="N575" s="85">
        <v>1</v>
      </c>
      <c r="O575" s="85">
        <v>1</v>
      </c>
      <c r="P575" s="85">
        <v>1</v>
      </c>
      <c r="Q575" s="66" t="s">
        <v>214</v>
      </c>
      <c r="R575" s="66" t="s">
        <v>1169</v>
      </c>
    </row>
    <row r="576" spans="1:18" s="21" customFormat="1" ht="12.75" hidden="1" x14ac:dyDescent="0.2">
      <c r="A576" s="66" t="s">
        <v>624</v>
      </c>
      <c r="B576" s="24" t="s">
        <v>269</v>
      </c>
      <c r="C576" s="24" t="s">
        <v>2284</v>
      </c>
      <c r="D576" s="66" t="s">
        <v>299</v>
      </c>
      <c r="E576" s="66" t="s">
        <v>33</v>
      </c>
      <c r="F576" s="64" t="s">
        <v>32</v>
      </c>
      <c r="G576" s="85">
        <v>1</v>
      </c>
      <c r="H576" s="85">
        <v>1</v>
      </c>
      <c r="I576" s="85">
        <v>1</v>
      </c>
      <c r="J576" s="85">
        <v>1</v>
      </c>
      <c r="K576" s="85">
        <v>1</v>
      </c>
      <c r="L576" s="85">
        <v>1</v>
      </c>
      <c r="M576" s="85">
        <v>1</v>
      </c>
      <c r="N576" s="85">
        <v>1</v>
      </c>
      <c r="O576" s="85">
        <v>1</v>
      </c>
      <c r="P576" s="85">
        <v>1</v>
      </c>
      <c r="Q576" s="66" t="s">
        <v>214</v>
      </c>
      <c r="R576" s="66" t="s">
        <v>1169</v>
      </c>
    </row>
    <row r="577" spans="1:18" s="21" customFormat="1" ht="12.75" hidden="1" x14ac:dyDescent="0.2">
      <c r="A577" s="66" t="s">
        <v>625</v>
      </c>
      <c r="B577" s="24" t="s">
        <v>269</v>
      </c>
      <c r="C577" s="24" t="s">
        <v>2284</v>
      </c>
      <c r="D577" s="66" t="s">
        <v>300</v>
      </c>
      <c r="E577" s="66" t="s">
        <v>33</v>
      </c>
      <c r="F577" s="64" t="s">
        <v>32</v>
      </c>
      <c r="G577" s="85">
        <v>0.51</v>
      </c>
      <c r="H577" s="85">
        <v>0.51</v>
      </c>
      <c r="I577" s="85">
        <v>0.51</v>
      </c>
      <c r="J577" s="85">
        <v>0.51</v>
      </c>
      <c r="K577" s="85">
        <v>0.51</v>
      </c>
      <c r="L577" s="85">
        <v>0.51</v>
      </c>
      <c r="M577" s="85">
        <v>0.51</v>
      </c>
      <c r="N577" s="85">
        <v>0.51</v>
      </c>
      <c r="O577" s="85">
        <v>0.51</v>
      </c>
      <c r="P577" s="85">
        <v>0.51</v>
      </c>
      <c r="Q577" s="66" t="s">
        <v>214</v>
      </c>
      <c r="R577" s="66" t="s">
        <v>1169</v>
      </c>
    </row>
    <row r="578" spans="1:18" s="21" customFormat="1" ht="12.75" hidden="1" x14ac:dyDescent="0.2">
      <c r="A578" s="66" t="s">
        <v>626</v>
      </c>
      <c r="B578" s="24" t="s">
        <v>1166</v>
      </c>
      <c r="C578" s="24" t="s">
        <v>2283</v>
      </c>
      <c r="D578" s="66" t="s">
        <v>1156</v>
      </c>
      <c r="E578" s="66" t="s">
        <v>33</v>
      </c>
      <c r="F578" s="64" t="s">
        <v>32</v>
      </c>
      <c r="G578" s="85">
        <v>0.1</v>
      </c>
      <c r="H578" s="85">
        <v>0.1</v>
      </c>
      <c r="I578" s="85">
        <v>0.1</v>
      </c>
      <c r="J578" s="85">
        <v>0.1</v>
      </c>
      <c r="K578" s="85">
        <v>0.1</v>
      </c>
      <c r="L578" s="85">
        <v>0.1</v>
      </c>
      <c r="M578" s="85">
        <v>0.1</v>
      </c>
      <c r="N578" s="85">
        <v>0.1</v>
      </c>
      <c r="O578" s="85">
        <v>0.1</v>
      </c>
      <c r="P578" s="85">
        <v>0.1</v>
      </c>
      <c r="Q578" s="66" t="s">
        <v>214</v>
      </c>
      <c r="R578" s="66" t="s">
        <v>1169</v>
      </c>
    </row>
    <row r="579" spans="1:18" s="21" customFormat="1" ht="12.75" hidden="1" x14ac:dyDescent="0.2">
      <c r="A579" s="66" t="s">
        <v>627</v>
      </c>
      <c r="B579" s="24" t="s">
        <v>1166</v>
      </c>
      <c r="C579" s="24" t="s">
        <v>2283</v>
      </c>
      <c r="D579" s="66" t="s">
        <v>1157</v>
      </c>
      <c r="E579" s="66" t="s">
        <v>33</v>
      </c>
      <c r="F579" s="64" t="s">
        <v>32</v>
      </c>
      <c r="G579" s="85">
        <v>0.1</v>
      </c>
      <c r="H579" s="85">
        <v>0.1</v>
      </c>
      <c r="I579" s="85">
        <v>0.1</v>
      </c>
      <c r="J579" s="85">
        <v>0.1</v>
      </c>
      <c r="K579" s="85">
        <v>0.1</v>
      </c>
      <c r="L579" s="85">
        <v>0.1</v>
      </c>
      <c r="M579" s="85">
        <v>0.1</v>
      </c>
      <c r="N579" s="85">
        <v>0.1</v>
      </c>
      <c r="O579" s="85">
        <v>0.1</v>
      </c>
      <c r="P579" s="85">
        <v>0.1</v>
      </c>
      <c r="Q579" s="66" t="s">
        <v>214</v>
      </c>
      <c r="R579" s="66" t="s">
        <v>1169</v>
      </c>
    </row>
    <row r="580" spans="1:18" s="21" customFormat="1" ht="12.75" hidden="1" x14ac:dyDescent="0.2">
      <c r="A580" s="66" t="s">
        <v>628</v>
      </c>
      <c r="B580" s="24" t="s">
        <v>1166</v>
      </c>
      <c r="C580" s="24" t="s">
        <v>2283</v>
      </c>
      <c r="D580" s="66" t="s">
        <v>1158</v>
      </c>
      <c r="E580" s="66" t="s">
        <v>33</v>
      </c>
      <c r="F580" s="64" t="s">
        <v>32</v>
      </c>
      <c r="G580" s="85">
        <v>0.2</v>
      </c>
      <c r="H580" s="85">
        <v>0.2</v>
      </c>
      <c r="I580" s="85">
        <v>0.2</v>
      </c>
      <c r="J580" s="85">
        <v>0.2</v>
      </c>
      <c r="K580" s="85">
        <v>0.2</v>
      </c>
      <c r="L580" s="85">
        <v>0.2</v>
      </c>
      <c r="M580" s="85">
        <v>0.2</v>
      </c>
      <c r="N580" s="85">
        <v>0.2</v>
      </c>
      <c r="O580" s="85">
        <v>0.2</v>
      </c>
      <c r="P580" s="85">
        <v>0.2</v>
      </c>
      <c r="Q580" s="66" t="s">
        <v>214</v>
      </c>
      <c r="R580" s="66" t="s">
        <v>1169</v>
      </c>
    </row>
    <row r="581" spans="1:18" s="21" customFormat="1" ht="12.75" hidden="1" x14ac:dyDescent="0.2">
      <c r="A581" s="66" t="s">
        <v>629</v>
      </c>
      <c r="B581" s="24" t="s">
        <v>1166</v>
      </c>
      <c r="C581" s="24" t="s">
        <v>2283</v>
      </c>
      <c r="D581" s="66" t="s">
        <v>1159</v>
      </c>
      <c r="E581" s="66" t="s">
        <v>33</v>
      </c>
      <c r="F581" s="64" t="s">
        <v>32</v>
      </c>
      <c r="G581" s="85">
        <v>0.2</v>
      </c>
      <c r="H581" s="85">
        <v>0.2</v>
      </c>
      <c r="I581" s="85">
        <v>0.2</v>
      </c>
      <c r="J581" s="85">
        <v>0.2</v>
      </c>
      <c r="K581" s="85">
        <v>0.2</v>
      </c>
      <c r="L581" s="85">
        <v>0.2</v>
      </c>
      <c r="M581" s="85">
        <v>0.2</v>
      </c>
      <c r="N581" s="85">
        <v>0.2</v>
      </c>
      <c r="O581" s="85">
        <v>0.2</v>
      </c>
      <c r="P581" s="85">
        <v>0.2</v>
      </c>
      <c r="Q581" s="66" t="s">
        <v>214</v>
      </c>
      <c r="R581" s="66" t="s">
        <v>1169</v>
      </c>
    </row>
    <row r="582" spans="1:18" s="21" customFormat="1" ht="12.75" hidden="1" x14ac:dyDescent="0.2">
      <c r="A582" s="66" t="s">
        <v>630</v>
      </c>
      <c r="B582" s="24" t="s">
        <v>1166</v>
      </c>
      <c r="C582" s="24" t="s">
        <v>2283</v>
      </c>
      <c r="D582" s="66" t="s">
        <v>1160</v>
      </c>
      <c r="E582" s="66" t="s">
        <v>33</v>
      </c>
      <c r="F582" s="64" t="s">
        <v>32</v>
      </c>
      <c r="G582" s="85">
        <v>0.2</v>
      </c>
      <c r="H582" s="85">
        <v>0.2</v>
      </c>
      <c r="I582" s="85">
        <v>0.2</v>
      </c>
      <c r="J582" s="85">
        <v>0.2</v>
      </c>
      <c r="K582" s="85">
        <v>0.2</v>
      </c>
      <c r="L582" s="85">
        <v>0.2</v>
      </c>
      <c r="M582" s="85">
        <v>0.2</v>
      </c>
      <c r="N582" s="85">
        <v>0.2</v>
      </c>
      <c r="O582" s="85">
        <v>0.2</v>
      </c>
      <c r="P582" s="85">
        <v>0.2</v>
      </c>
      <c r="Q582" s="66" t="s">
        <v>214</v>
      </c>
      <c r="R582" s="66" t="s">
        <v>1169</v>
      </c>
    </row>
    <row r="583" spans="1:18" s="21" customFormat="1" ht="12.75" hidden="1" x14ac:dyDescent="0.2">
      <c r="A583" s="66" t="s">
        <v>631</v>
      </c>
      <c r="B583" s="24" t="s">
        <v>272</v>
      </c>
      <c r="C583" s="24" t="s">
        <v>301</v>
      </c>
      <c r="D583" s="66" t="s">
        <v>302</v>
      </c>
      <c r="E583" s="66" t="s">
        <v>33</v>
      </c>
      <c r="F583" s="64" t="s">
        <v>32</v>
      </c>
      <c r="G583" s="85">
        <v>0.1</v>
      </c>
      <c r="H583" s="85">
        <v>0.1</v>
      </c>
      <c r="I583" s="85">
        <v>0.1</v>
      </c>
      <c r="J583" s="85">
        <v>0.1</v>
      </c>
      <c r="K583" s="85">
        <v>0.1</v>
      </c>
      <c r="L583" s="85">
        <v>0.1</v>
      </c>
      <c r="M583" s="85">
        <v>0.1</v>
      </c>
      <c r="N583" s="85">
        <v>0.1</v>
      </c>
      <c r="O583" s="85">
        <v>0.1</v>
      </c>
      <c r="P583" s="85">
        <v>0.1</v>
      </c>
      <c r="Q583" s="66" t="s">
        <v>214</v>
      </c>
      <c r="R583" s="66" t="s">
        <v>1169</v>
      </c>
    </row>
    <row r="584" spans="1:18" s="21" customFormat="1" ht="12.75" hidden="1" x14ac:dyDescent="0.2">
      <c r="A584" s="66" t="s">
        <v>632</v>
      </c>
      <c r="B584" s="24" t="s">
        <v>272</v>
      </c>
      <c r="C584" s="24" t="s">
        <v>301</v>
      </c>
      <c r="D584" s="66" t="s">
        <v>303</v>
      </c>
      <c r="E584" s="66" t="s">
        <v>33</v>
      </c>
      <c r="F584" s="64" t="s">
        <v>32</v>
      </c>
      <c r="G584" s="85"/>
      <c r="H584" s="85"/>
      <c r="I584" s="85"/>
      <c r="J584" s="85"/>
      <c r="K584" s="85"/>
      <c r="L584" s="85"/>
      <c r="M584" s="85"/>
      <c r="N584" s="85"/>
      <c r="O584" s="85"/>
      <c r="P584" s="85">
        <v>2.5</v>
      </c>
      <c r="Q584" s="66" t="s">
        <v>214</v>
      </c>
      <c r="R584" s="66" t="s">
        <v>1169</v>
      </c>
    </row>
    <row r="585" spans="1:18" s="21" customFormat="1" ht="12.75" hidden="1" x14ac:dyDescent="0.2">
      <c r="A585" s="66" t="s">
        <v>633</v>
      </c>
      <c r="B585" s="24" t="s">
        <v>272</v>
      </c>
      <c r="C585" s="24" t="s">
        <v>301</v>
      </c>
      <c r="D585" s="66" t="s">
        <v>304</v>
      </c>
      <c r="E585" s="66" t="s">
        <v>33</v>
      </c>
      <c r="F585" s="64" t="s">
        <v>32</v>
      </c>
      <c r="G585" s="85"/>
      <c r="H585" s="85"/>
      <c r="I585" s="85"/>
      <c r="J585" s="85"/>
      <c r="K585" s="85"/>
      <c r="L585" s="85"/>
      <c r="M585" s="85"/>
      <c r="N585" s="85"/>
      <c r="O585" s="85"/>
      <c r="P585" s="85">
        <v>2</v>
      </c>
      <c r="Q585" s="66" t="s">
        <v>214</v>
      </c>
      <c r="R585" s="66" t="s">
        <v>1169</v>
      </c>
    </row>
    <row r="586" spans="1:18" s="21" customFormat="1" ht="38.25" hidden="1" x14ac:dyDescent="0.2">
      <c r="A586" s="121" t="s">
        <v>634</v>
      </c>
      <c r="B586" s="118" t="s">
        <v>1167</v>
      </c>
      <c r="C586" s="24" t="s">
        <v>1161</v>
      </c>
      <c r="D586" s="66" t="s">
        <v>1162</v>
      </c>
      <c r="E586" s="66" t="s">
        <v>33</v>
      </c>
      <c r="F586" s="64" t="s">
        <v>32</v>
      </c>
      <c r="G586" s="107">
        <v>1.65</v>
      </c>
      <c r="H586" s="107">
        <v>1.65</v>
      </c>
      <c r="I586" s="107">
        <v>1.65</v>
      </c>
      <c r="J586" s="107">
        <v>1.65</v>
      </c>
      <c r="K586" s="107">
        <v>1.65</v>
      </c>
      <c r="L586" s="107">
        <v>1.65</v>
      </c>
      <c r="M586" s="107">
        <v>1.65</v>
      </c>
      <c r="N586" s="107">
        <v>1.65</v>
      </c>
      <c r="O586" s="107">
        <v>1.65</v>
      </c>
      <c r="P586" s="107">
        <v>1.65</v>
      </c>
      <c r="Q586" s="66" t="s">
        <v>214</v>
      </c>
      <c r="R586" s="66" t="s">
        <v>1169</v>
      </c>
    </row>
    <row r="587" spans="1:18" s="21" customFormat="1" ht="38.25" hidden="1" x14ac:dyDescent="0.2">
      <c r="A587" s="123"/>
      <c r="B587" s="120"/>
      <c r="C587" s="24" t="s">
        <v>1170</v>
      </c>
      <c r="D587" s="66" t="s">
        <v>1163</v>
      </c>
      <c r="E587" s="66" t="s">
        <v>33</v>
      </c>
      <c r="F587" s="64" t="s">
        <v>32</v>
      </c>
      <c r="G587" s="108"/>
      <c r="H587" s="108"/>
      <c r="I587" s="108"/>
      <c r="J587" s="108"/>
      <c r="K587" s="108"/>
      <c r="L587" s="108"/>
      <c r="M587" s="108"/>
      <c r="N587" s="108"/>
      <c r="O587" s="108"/>
      <c r="P587" s="108"/>
      <c r="Q587" s="66" t="s">
        <v>214</v>
      </c>
      <c r="R587" s="66" t="s">
        <v>1169</v>
      </c>
    </row>
    <row r="588" spans="1:18" s="21" customFormat="1" ht="12.75" hidden="1" x14ac:dyDescent="0.2">
      <c r="A588" s="66" t="s">
        <v>635</v>
      </c>
      <c r="B588" s="24" t="s">
        <v>273</v>
      </c>
      <c r="C588" s="24" t="s">
        <v>305</v>
      </c>
      <c r="D588" s="66" t="s">
        <v>306</v>
      </c>
      <c r="E588" s="66" t="s">
        <v>33</v>
      </c>
      <c r="F588" s="64" t="s">
        <v>32</v>
      </c>
      <c r="G588" s="85"/>
      <c r="H588" s="85"/>
      <c r="I588" s="85"/>
      <c r="J588" s="85"/>
      <c r="K588" s="85"/>
      <c r="L588" s="85"/>
      <c r="M588" s="85"/>
      <c r="N588" s="85"/>
      <c r="O588" s="85"/>
      <c r="P588" s="85">
        <v>3</v>
      </c>
      <c r="Q588" s="66" t="s">
        <v>277</v>
      </c>
      <c r="R588" s="66" t="s">
        <v>1169</v>
      </c>
    </row>
    <row r="589" spans="1:18" s="21" customFormat="1" ht="12.75" hidden="1" x14ac:dyDescent="0.2">
      <c r="A589" s="66" t="s">
        <v>636</v>
      </c>
      <c r="B589" s="24" t="s">
        <v>274</v>
      </c>
      <c r="C589" s="24" t="s">
        <v>307</v>
      </c>
      <c r="D589" s="66" t="s">
        <v>308</v>
      </c>
      <c r="E589" s="66" t="s">
        <v>33</v>
      </c>
      <c r="F589" s="64" t="s">
        <v>32</v>
      </c>
      <c r="G589" s="85"/>
      <c r="H589" s="85"/>
      <c r="I589" s="85"/>
      <c r="J589" s="85"/>
      <c r="K589" s="85"/>
      <c r="L589" s="85"/>
      <c r="M589" s="85"/>
      <c r="N589" s="85"/>
      <c r="O589" s="85"/>
      <c r="P589" s="85">
        <v>4</v>
      </c>
      <c r="Q589" s="66" t="s">
        <v>278</v>
      </c>
      <c r="R589" s="66" t="s">
        <v>1169</v>
      </c>
    </row>
    <row r="590" spans="1:18" s="21" customFormat="1" ht="25.5" hidden="1" x14ac:dyDescent="0.2">
      <c r="A590" s="66" t="s">
        <v>637</v>
      </c>
      <c r="B590" s="24" t="s">
        <v>275</v>
      </c>
      <c r="C590" s="24" t="s">
        <v>309</v>
      </c>
      <c r="D590" s="66" t="s">
        <v>310</v>
      </c>
      <c r="E590" s="66" t="s">
        <v>33</v>
      </c>
      <c r="F590" s="64" t="s">
        <v>32</v>
      </c>
      <c r="G590" s="85"/>
      <c r="H590" s="85"/>
      <c r="I590" s="85"/>
      <c r="J590" s="85"/>
      <c r="K590" s="85"/>
      <c r="L590" s="85"/>
      <c r="M590" s="85"/>
      <c r="N590" s="85"/>
      <c r="O590" s="85"/>
      <c r="P590" s="85">
        <v>3</v>
      </c>
      <c r="Q590" s="66" t="s">
        <v>279</v>
      </c>
      <c r="R590" s="66" t="s">
        <v>1169</v>
      </c>
    </row>
    <row r="591" spans="1:18" s="21" customFormat="1" ht="25.5" hidden="1" x14ac:dyDescent="0.2">
      <c r="A591" s="66" t="s">
        <v>638</v>
      </c>
      <c r="B591" s="24" t="s">
        <v>276</v>
      </c>
      <c r="C591" s="24" t="s">
        <v>311</v>
      </c>
      <c r="D591" s="66" t="s">
        <v>313</v>
      </c>
      <c r="E591" s="66" t="s">
        <v>33</v>
      </c>
      <c r="F591" s="64" t="s">
        <v>32</v>
      </c>
      <c r="G591" s="85"/>
      <c r="H591" s="85"/>
      <c r="I591" s="85"/>
      <c r="J591" s="85"/>
      <c r="K591" s="85"/>
      <c r="L591" s="85"/>
      <c r="M591" s="85"/>
      <c r="N591" s="85"/>
      <c r="O591" s="85"/>
      <c r="P591" s="85">
        <v>3</v>
      </c>
      <c r="Q591" s="66" t="s">
        <v>214</v>
      </c>
      <c r="R591" s="66" t="s">
        <v>1169</v>
      </c>
    </row>
    <row r="592" spans="1:18" s="21" customFormat="1" ht="63.75" hidden="1" x14ac:dyDescent="0.2">
      <c r="A592" s="66" t="s">
        <v>639</v>
      </c>
      <c r="B592" s="65" t="s">
        <v>101</v>
      </c>
      <c r="C592" s="24" t="s">
        <v>91</v>
      </c>
      <c r="D592" s="66" t="s">
        <v>99</v>
      </c>
      <c r="E592" s="66" t="s">
        <v>64</v>
      </c>
      <c r="F592" s="81" t="s">
        <v>28</v>
      </c>
      <c r="G592" s="85">
        <v>2.2599999999999998</v>
      </c>
      <c r="H592" s="85">
        <v>2.2599999999999998</v>
      </c>
      <c r="I592" s="85">
        <v>2.2599999999999998</v>
      </c>
      <c r="J592" s="85">
        <v>2.2599999999999998</v>
      </c>
      <c r="K592" s="85">
        <v>2.2599999999999998</v>
      </c>
      <c r="L592" s="85">
        <v>2.2599999999999998</v>
      </c>
      <c r="M592" s="85">
        <v>2.2599999999999998</v>
      </c>
      <c r="N592" s="85">
        <v>2.2599999999999998</v>
      </c>
      <c r="O592" s="85">
        <v>2.2599999999999998</v>
      </c>
      <c r="P592" s="85">
        <v>2.2599999999999998</v>
      </c>
      <c r="Q592" s="66" t="s">
        <v>61</v>
      </c>
      <c r="R592" s="66" t="s">
        <v>103</v>
      </c>
    </row>
    <row r="593" spans="1:18" s="21" customFormat="1" ht="38.25" hidden="1" x14ac:dyDescent="0.2">
      <c r="A593" s="66" t="s">
        <v>640</v>
      </c>
      <c r="B593" s="65" t="s">
        <v>102</v>
      </c>
      <c r="C593" s="24" t="s">
        <v>91</v>
      </c>
      <c r="D593" s="66" t="s">
        <v>100</v>
      </c>
      <c r="E593" s="66" t="s">
        <v>64</v>
      </c>
      <c r="F593" s="81" t="s">
        <v>28</v>
      </c>
      <c r="G593" s="85">
        <v>0.3</v>
      </c>
      <c r="H593" s="85">
        <v>0.3</v>
      </c>
      <c r="I593" s="85">
        <v>0.3</v>
      </c>
      <c r="J593" s="85">
        <v>0.3</v>
      </c>
      <c r="K593" s="85">
        <v>0.3</v>
      </c>
      <c r="L593" s="85">
        <v>0.3</v>
      </c>
      <c r="M593" s="85">
        <v>0.3</v>
      </c>
      <c r="N593" s="85">
        <v>0.3</v>
      </c>
      <c r="O593" s="85">
        <v>0.3</v>
      </c>
      <c r="P593" s="85">
        <v>0.3</v>
      </c>
      <c r="Q593" s="66" t="s">
        <v>61</v>
      </c>
      <c r="R593" s="66" t="s">
        <v>103</v>
      </c>
    </row>
    <row r="594" spans="1:18" s="21" customFormat="1" ht="12.75" hidden="1" x14ac:dyDescent="0.2">
      <c r="A594" s="66" t="s">
        <v>641</v>
      </c>
      <c r="B594" s="65" t="s">
        <v>90</v>
      </c>
      <c r="C594" s="24" t="s">
        <v>91</v>
      </c>
      <c r="D594" s="66" t="s">
        <v>92</v>
      </c>
      <c r="E594" s="66" t="s">
        <v>64</v>
      </c>
      <c r="F594" s="81" t="s">
        <v>28</v>
      </c>
      <c r="G594" s="85">
        <v>1.1200000000000001</v>
      </c>
      <c r="H594" s="85">
        <v>1.1200000000000001</v>
      </c>
      <c r="I594" s="85">
        <v>1.1200000000000001</v>
      </c>
      <c r="J594" s="85">
        <v>1.1200000000000001</v>
      </c>
      <c r="K594" s="85">
        <v>1.1200000000000001</v>
      </c>
      <c r="L594" s="85">
        <v>1.1200000000000001</v>
      </c>
      <c r="M594" s="85">
        <v>1.1200000000000001</v>
      </c>
      <c r="N594" s="85">
        <v>1.1200000000000001</v>
      </c>
      <c r="O594" s="85">
        <v>1.1200000000000001</v>
      </c>
      <c r="P594" s="85">
        <v>1.1200000000000001</v>
      </c>
      <c r="Q594" s="66" t="s">
        <v>61</v>
      </c>
      <c r="R594" s="66" t="s">
        <v>95</v>
      </c>
    </row>
    <row r="595" spans="1:18" s="21" customFormat="1" ht="12.75" hidden="1" x14ac:dyDescent="0.2">
      <c r="A595" s="66" t="s">
        <v>642</v>
      </c>
      <c r="B595" s="65" t="s">
        <v>90</v>
      </c>
      <c r="C595" s="24" t="s">
        <v>91</v>
      </c>
      <c r="D595" s="66" t="s">
        <v>93</v>
      </c>
      <c r="E595" s="66" t="s">
        <v>64</v>
      </c>
      <c r="F595" s="81" t="s">
        <v>28</v>
      </c>
      <c r="G595" s="85">
        <v>0.45</v>
      </c>
      <c r="H595" s="85">
        <v>0.45</v>
      </c>
      <c r="I595" s="85">
        <v>0.45</v>
      </c>
      <c r="J595" s="85">
        <v>0.45</v>
      </c>
      <c r="K595" s="85">
        <v>0.45</v>
      </c>
      <c r="L595" s="85">
        <v>0.45</v>
      </c>
      <c r="M595" s="85">
        <v>0.45</v>
      </c>
      <c r="N595" s="85">
        <v>0.45</v>
      </c>
      <c r="O595" s="85">
        <v>0.45</v>
      </c>
      <c r="P595" s="85">
        <v>0.45</v>
      </c>
      <c r="Q595" s="66" t="s">
        <v>61</v>
      </c>
      <c r="R595" s="66" t="s">
        <v>95</v>
      </c>
    </row>
    <row r="596" spans="1:18" s="21" customFormat="1" ht="12.75" hidden="1" x14ac:dyDescent="0.2">
      <c r="A596" s="66" t="s">
        <v>643</v>
      </c>
      <c r="B596" s="65" t="s">
        <v>90</v>
      </c>
      <c r="C596" s="24" t="s">
        <v>91</v>
      </c>
      <c r="D596" s="66" t="s">
        <v>94</v>
      </c>
      <c r="E596" s="66" t="s">
        <v>64</v>
      </c>
      <c r="F596" s="81" t="s">
        <v>28</v>
      </c>
      <c r="G596" s="85">
        <v>0.16</v>
      </c>
      <c r="H596" s="85">
        <v>0.16</v>
      </c>
      <c r="I596" s="85">
        <v>0.16</v>
      </c>
      <c r="J596" s="85">
        <v>0.16</v>
      </c>
      <c r="K596" s="85">
        <v>0.16</v>
      </c>
      <c r="L596" s="85">
        <v>0.16</v>
      </c>
      <c r="M596" s="85">
        <v>0.16</v>
      </c>
      <c r="N596" s="85">
        <v>0.16</v>
      </c>
      <c r="O596" s="85">
        <v>0.16</v>
      </c>
      <c r="P596" s="85">
        <v>0.16</v>
      </c>
      <c r="Q596" s="66" t="s">
        <v>61</v>
      </c>
      <c r="R596" s="66" t="s">
        <v>95</v>
      </c>
    </row>
    <row r="597" spans="1:18" s="21" customFormat="1" ht="12.75" hidden="1" x14ac:dyDescent="0.2">
      <c r="A597" s="66" t="s">
        <v>644</v>
      </c>
      <c r="B597" s="24" t="s">
        <v>1200</v>
      </c>
      <c r="C597" s="24" t="s">
        <v>97</v>
      </c>
      <c r="D597" s="66" t="s">
        <v>98</v>
      </c>
      <c r="E597" s="66" t="s">
        <v>64</v>
      </c>
      <c r="F597" s="81" t="s">
        <v>28</v>
      </c>
      <c r="G597" s="85">
        <v>0.36</v>
      </c>
      <c r="H597" s="85">
        <v>0.36</v>
      </c>
      <c r="I597" s="85">
        <v>0.36</v>
      </c>
      <c r="J597" s="85">
        <v>0.36</v>
      </c>
      <c r="K597" s="85">
        <v>0.36</v>
      </c>
      <c r="L597" s="85">
        <v>0.36</v>
      </c>
      <c r="M597" s="85">
        <v>0.36</v>
      </c>
      <c r="N597" s="85">
        <v>0.36</v>
      </c>
      <c r="O597" s="85">
        <v>0.36</v>
      </c>
      <c r="P597" s="85">
        <v>0.36</v>
      </c>
      <c r="Q597" s="66" t="s">
        <v>61</v>
      </c>
      <c r="R597" s="66" t="s">
        <v>1200</v>
      </c>
    </row>
    <row r="598" spans="1:18" s="21" customFormat="1" ht="12.75" hidden="1" x14ac:dyDescent="0.2">
      <c r="A598" s="66" t="s">
        <v>645</v>
      </c>
      <c r="B598" s="24" t="s">
        <v>1200</v>
      </c>
      <c r="C598" s="24" t="s">
        <v>97</v>
      </c>
      <c r="D598" s="66" t="s">
        <v>1201</v>
      </c>
      <c r="E598" s="66" t="s">
        <v>64</v>
      </c>
      <c r="F598" s="81" t="s">
        <v>28</v>
      </c>
      <c r="G598" s="85">
        <v>0.68</v>
      </c>
      <c r="H598" s="85">
        <v>0.68</v>
      </c>
      <c r="I598" s="85">
        <v>0.68</v>
      </c>
      <c r="J598" s="85">
        <v>0.68</v>
      </c>
      <c r="K598" s="85">
        <v>0.68</v>
      </c>
      <c r="L598" s="85">
        <v>0.68</v>
      </c>
      <c r="M598" s="85">
        <v>0.68</v>
      </c>
      <c r="N598" s="85">
        <v>0.68</v>
      </c>
      <c r="O598" s="85">
        <v>0.68</v>
      </c>
      <c r="P598" s="85">
        <v>0.68</v>
      </c>
      <c r="Q598" s="66" t="s">
        <v>61</v>
      </c>
      <c r="R598" s="66" t="s">
        <v>1200</v>
      </c>
    </row>
    <row r="599" spans="1:18" s="21" customFormat="1" ht="12.75" hidden="1" x14ac:dyDescent="0.2">
      <c r="A599" s="66" t="s">
        <v>646</v>
      </c>
      <c r="B599" s="24" t="s">
        <v>1202</v>
      </c>
      <c r="C599" s="24" t="s">
        <v>47</v>
      </c>
      <c r="D599" s="66" t="s">
        <v>48</v>
      </c>
      <c r="E599" s="66" t="s">
        <v>33</v>
      </c>
      <c r="F599" s="64" t="s">
        <v>31</v>
      </c>
      <c r="G599" s="85"/>
      <c r="H599" s="85"/>
      <c r="I599" s="85"/>
      <c r="J599" s="85"/>
      <c r="K599" s="85"/>
      <c r="L599" s="85"/>
      <c r="M599" s="85"/>
      <c r="N599" s="85"/>
      <c r="O599" s="85"/>
      <c r="P599" s="85">
        <v>2.2999999999999998</v>
      </c>
      <c r="Q599" s="66" t="s">
        <v>60</v>
      </c>
      <c r="R599" s="66" t="s">
        <v>46</v>
      </c>
    </row>
    <row r="600" spans="1:18" s="21" customFormat="1" ht="25.5" hidden="1" x14ac:dyDescent="0.2">
      <c r="A600" s="66" t="s">
        <v>647</v>
      </c>
      <c r="B600" s="24" t="s">
        <v>410</v>
      </c>
      <c r="C600" s="24" t="s">
        <v>1218</v>
      </c>
      <c r="D600" s="66" t="s">
        <v>1227</v>
      </c>
      <c r="E600" s="66" t="s">
        <v>33</v>
      </c>
      <c r="F600" s="81" t="s">
        <v>31</v>
      </c>
      <c r="G600" s="85">
        <v>0.14000000000000001</v>
      </c>
      <c r="H600" s="85">
        <v>0.14000000000000001</v>
      </c>
      <c r="I600" s="85">
        <v>0.14000000000000001</v>
      </c>
      <c r="J600" s="85">
        <v>0.14000000000000001</v>
      </c>
      <c r="K600" s="85">
        <v>0.14000000000000001</v>
      </c>
      <c r="L600" s="85">
        <v>0.14000000000000001</v>
      </c>
      <c r="M600" s="85">
        <v>0.14000000000000001</v>
      </c>
      <c r="N600" s="85">
        <v>0.14000000000000001</v>
      </c>
      <c r="O600" s="85">
        <v>0.14000000000000001</v>
      </c>
      <c r="P600" s="85">
        <v>0.14000000000000001</v>
      </c>
      <c r="Q600" s="66" t="s">
        <v>417</v>
      </c>
      <c r="R600" s="66" t="s">
        <v>417</v>
      </c>
    </row>
    <row r="601" spans="1:18" s="21" customFormat="1" ht="25.5" hidden="1" x14ac:dyDescent="0.2">
      <c r="A601" s="66" t="s">
        <v>686</v>
      </c>
      <c r="B601" s="24" t="s">
        <v>410</v>
      </c>
      <c r="C601" s="24" t="s">
        <v>1219</v>
      </c>
      <c r="D601" s="66" t="s">
        <v>412</v>
      </c>
      <c r="E601" s="66" t="s">
        <v>33</v>
      </c>
      <c r="F601" s="64" t="s">
        <v>32</v>
      </c>
      <c r="G601" s="85"/>
      <c r="H601" s="85"/>
      <c r="I601" s="85"/>
      <c r="J601" s="85"/>
      <c r="K601" s="85">
        <v>0.36</v>
      </c>
      <c r="L601" s="85">
        <v>0.36</v>
      </c>
      <c r="M601" s="85">
        <v>0.36</v>
      </c>
      <c r="N601" s="85">
        <v>0.36</v>
      </c>
      <c r="O601" s="85">
        <v>0.36</v>
      </c>
      <c r="P601" s="85">
        <v>0.36</v>
      </c>
      <c r="Q601" s="66" t="s">
        <v>410</v>
      </c>
      <c r="R601" s="66" t="s">
        <v>417</v>
      </c>
    </row>
    <row r="602" spans="1:18" s="21" customFormat="1" ht="25.5" hidden="1" x14ac:dyDescent="0.2">
      <c r="A602" s="66" t="s">
        <v>687</v>
      </c>
      <c r="B602" s="24" t="s">
        <v>410</v>
      </c>
      <c r="C602" s="24" t="s">
        <v>1220</v>
      </c>
      <c r="D602" s="66" t="s">
        <v>413</v>
      </c>
      <c r="E602" s="66" t="s">
        <v>33</v>
      </c>
      <c r="F602" s="64" t="s">
        <v>32</v>
      </c>
      <c r="G602" s="85"/>
      <c r="H602" s="85"/>
      <c r="I602" s="85"/>
      <c r="J602" s="85"/>
      <c r="K602" s="85">
        <v>0.43</v>
      </c>
      <c r="L602" s="85">
        <v>0.43</v>
      </c>
      <c r="M602" s="85">
        <v>0.43</v>
      </c>
      <c r="N602" s="85">
        <v>0.43</v>
      </c>
      <c r="O602" s="85">
        <v>0.43</v>
      </c>
      <c r="P602" s="85">
        <v>0.43</v>
      </c>
      <c r="Q602" s="66" t="s">
        <v>410</v>
      </c>
      <c r="R602" s="66" t="s">
        <v>417</v>
      </c>
    </row>
    <row r="603" spans="1:18" s="21" customFormat="1" ht="25.5" hidden="1" x14ac:dyDescent="0.2">
      <c r="A603" s="66" t="s">
        <v>688</v>
      </c>
      <c r="B603" s="24" t="s">
        <v>410</v>
      </c>
      <c r="C603" s="24" t="s">
        <v>1221</v>
      </c>
      <c r="D603" s="66" t="s">
        <v>414</v>
      </c>
      <c r="E603" s="66" t="s">
        <v>33</v>
      </c>
      <c r="F603" s="64" t="s">
        <v>32</v>
      </c>
      <c r="G603" s="85">
        <v>1.1399999999999999</v>
      </c>
      <c r="H603" s="85">
        <v>1.1399999999999999</v>
      </c>
      <c r="I603" s="85">
        <v>1.1399999999999999</v>
      </c>
      <c r="J603" s="85">
        <v>1.1399999999999999</v>
      </c>
      <c r="K603" s="85">
        <v>1.1399999999999999</v>
      </c>
      <c r="L603" s="85">
        <v>1.1399999999999999</v>
      </c>
      <c r="M603" s="85">
        <v>1.1399999999999999</v>
      </c>
      <c r="N603" s="85">
        <v>1.1399999999999999</v>
      </c>
      <c r="O603" s="85">
        <v>1.1399999999999999</v>
      </c>
      <c r="P603" s="85">
        <v>1.1399999999999999</v>
      </c>
      <c r="Q603" s="66" t="s">
        <v>410</v>
      </c>
      <c r="R603" s="66" t="s">
        <v>417</v>
      </c>
    </row>
    <row r="604" spans="1:18" s="21" customFormat="1" ht="25.5" hidden="1" x14ac:dyDescent="0.2">
      <c r="A604" s="66" t="s">
        <v>689</v>
      </c>
      <c r="B604" s="24" t="s">
        <v>411</v>
      </c>
      <c r="C604" s="24" t="s">
        <v>1222</v>
      </c>
      <c r="D604" s="66" t="s">
        <v>1227</v>
      </c>
      <c r="E604" s="66" t="s">
        <v>33</v>
      </c>
      <c r="F604" s="81" t="s">
        <v>31</v>
      </c>
      <c r="G604" s="85">
        <v>0.15</v>
      </c>
      <c r="H604" s="85">
        <v>0.15</v>
      </c>
      <c r="I604" s="85">
        <v>0.15</v>
      </c>
      <c r="J604" s="85">
        <v>0.15</v>
      </c>
      <c r="K604" s="85">
        <v>0.15</v>
      </c>
      <c r="L604" s="85">
        <v>0.15</v>
      </c>
      <c r="M604" s="85">
        <v>0.15</v>
      </c>
      <c r="N604" s="85">
        <v>0.15</v>
      </c>
      <c r="O604" s="85">
        <v>0.15</v>
      </c>
      <c r="P604" s="85">
        <v>0.15</v>
      </c>
      <c r="Q604" s="66" t="s">
        <v>417</v>
      </c>
      <c r="R604" s="66" t="s">
        <v>417</v>
      </c>
    </row>
    <row r="605" spans="1:18" s="21" customFormat="1" ht="25.5" hidden="1" x14ac:dyDescent="0.2">
      <c r="A605" s="66" t="s">
        <v>690</v>
      </c>
      <c r="B605" s="24" t="s">
        <v>411</v>
      </c>
      <c r="C605" s="24" t="s">
        <v>1223</v>
      </c>
      <c r="D605" s="66" t="s">
        <v>415</v>
      </c>
      <c r="E605" s="66" t="s">
        <v>33</v>
      </c>
      <c r="F605" s="64" t="s">
        <v>32</v>
      </c>
      <c r="G605" s="85"/>
      <c r="H605" s="85"/>
      <c r="I605" s="85"/>
      <c r="J605" s="85">
        <v>0.43</v>
      </c>
      <c r="K605" s="85">
        <v>0.43</v>
      </c>
      <c r="L605" s="85">
        <v>0.43</v>
      </c>
      <c r="M605" s="85">
        <v>0.43</v>
      </c>
      <c r="N605" s="85">
        <v>0.43</v>
      </c>
      <c r="O605" s="85">
        <v>0.43</v>
      </c>
      <c r="P605" s="85">
        <v>0.43</v>
      </c>
      <c r="Q605" s="66" t="s">
        <v>411</v>
      </c>
      <c r="R605" s="66" t="s">
        <v>417</v>
      </c>
    </row>
    <row r="606" spans="1:18" s="21" customFormat="1" ht="25.5" hidden="1" x14ac:dyDescent="0.2">
      <c r="A606" s="66" t="s">
        <v>691</v>
      </c>
      <c r="B606" s="24" t="s">
        <v>411</v>
      </c>
      <c r="C606" s="24" t="s">
        <v>1224</v>
      </c>
      <c r="D606" s="66" t="s">
        <v>416</v>
      </c>
      <c r="E606" s="66" t="s">
        <v>33</v>
      </c>
      <c r="F606" s="64" t="s">
        <v>32</v>
      </c>
      <c r="G606" s="85">
        <v>1.1399999999999999</v>
      </c>
      <c r="H606" s="85">
        <v>1.1399999999999999</v>
      </c>
      <c r="I606" s="85">
        <v>1.1399999999999999</v>
      </c>
      <c r="J606" s="85">
        <v>1.1399999999999999</v>
      </c>
      <c r="K606" s="85">
        <v>1.1399999999999999</v>
      </c>
      <c r="L606" s="85">
        <v>1.1399999999999999</v>
      </c>
      <c r="M606" s="85">
        <v>1.1399999999999999</v>
      </c>
      <c r="N606" s="85">
        <v>1.1399999999999999</v>
      </c>
      <c r="O606" s="85">
        <v>1.1399999999999999</v>
      </c>
      <c r="P606" s="85">
        <v>1.1399999999999999</v>
      </c>
      <c r="Q606" s="66" t="s">
        <v>411</v>
      </c>
      <c r="R606" s="66" t="s">
        <v>417</v>
      </c>
    </row>
    <row r="607" spans="1:18" s="21" customFormat="1" ht="12.75" hidden="1" x14ac:dyDescent="0.2">
      <c r="A607" s="66" t="s">
        <v>692</v>
      </c>
      <c r="B607" s="24" t="s">
        <v>410</v>
      </c>
      <c r="C607" s="24" t="s">
        <v>1225</v>
      </c>
      <c r="D607" s="66" t="s">
        <v>1215</v>
      </c>
      <c r="E607" s="66" t="s">
        <v>33</v>
      </c>
      <c r="F607" s="81" t="s">
        <v>28</v>
      </c>
      <c r="G607" s="85"/>
      <c r="H607" s="85"/>
      <c r="I607" s="85"/>
      <c r="J607" s="85"/>
      <c r="K607" s="85"/>
      <c r="L607" s="85"/>
      <c r="M607" s="85">
        <v>0.52</v>
      </c>
      <c r="N607" s="85">
        <v>0.52</v>
      </c>
      <c r="O607" s="85">
        <v>0.52</v>
      </c>
      <c r="P607" s="85">
        <v>0.52</v>
      </c>
      <c r="Q607" s="66" t="s">
        <v>417</v>
      </c>
      <c r="R607" s="66" t="s">
        <v>417</v>
      </c>
    </row>
    <row r="608" spans="1:18" s="21" customFormat="1" ht="12.75" hidden="1" x14ac:dyDescent="0.2">
      <c r="A608" s="66" t="s">
        <v>693</v>
      </c>
      <c r="B608" s="24" t="s">
        <v>410</v>
      </c>
      <c r="C608" s="24" t="s">
        <v>1226</v>
      </c>
      <c r="D608" s="66" t="s">
        <v>605</v>
      </c>
      <c r="E608" s="66" t="s">
        <v>33</v>
      </c>
      <c r="F608" s="81" t="s">
        <v>28</v>
      </c>
      <c r="G608" s="85"/>
      <c r="H608" s="85"/>
      <c r="I608" s="85"/>
      <c r="J608" s="85"/>
      <c r="K608" s="85"/>
      <c r="L608" s="85"/>
      <c r="M608" s="85"/>
      <c r="N608" s="85">
        <v>0.7</v>
      </c>
      <c r="O608" s="85">
        <v>0.7</v>
      </c>
      <c r="P608" s="85">
        <v>0.7</v>
      </c>
      <c r="Q608" s="66" t="s">
        <v>417</v>
      </c>
      <c r="R608" s="66" t="s">
        <v>417</v>
      </c>
    </row>
    <row r="609" spans="1:18" s="21" customFormat="1" ht="12.75" hidden="1" x14ac:dyDescent="0.2">
      <c r="A609" s="66" t="s">
        <v>694</v>
      </c>
      <c r="B609" s="24" t="s">
        <v>409</v>
      </c>
      <c r="C609" s="24" t="s">
        <v>418</v>
      </c>
      <c r="D609" s="66" t="s">
        <v>1216</v>
      </c>
      <c r="E609" s="66" t="s">
        <v>33</v>
      </c>
      <c r="F609" s="81" t="s">
        <v>28</v>
      </c>
      <c r="G609" s="85"/>
      <c r="H609" s="85"/>
      <c r="I609" s="85"/>
      <c r="J609" s="85"/>
      <c r="K609" s="85">
        <v>1</v>
      </c>
      <c r="L609" s="85">
        <v>1</v>
      </c>
      <c r="M609" s="85">
        <v>1</v>
      </c>
      <c r="N609" s="85">
        <v>1</v>
      </c>
      <c r="O609" s="85">
        <v>1</v>
      </c>
      <c r="P609" s="85">
        <v>1</v>
      </c>
      <c r="Q609" s="66" t="s">
        <v>417</v>
      </c>
      <c r="R609" s="66" t="s">
        <v>417</v>
      </c>
    </row>
    <row r="610" spans="1:18" s="21" customFormat="1" ht="12.75" hidden="1" x14ac:dyDescent="0.2">
      <c r="A610" s="66" t="s">
        <v>695</v>
      </c>
      <c r="B610" s="24" t="s">
        <v>409</v>
      </c>
      <c r="C610" s="24" t="s">
        <v>418</v>
      </c>
      <c r="D610" s="66" t="s">
        <v>1217</v>
      </c>
      <c r="E610" s="66" t="s">
        <v>33</v>
      </c>
      <c r="F610" s="81" t="s">
        <v>28</v>
      </c>
      <c r="G610" s="85"/>
      <c r="H610" s="85"/>
      <c r="I610" s="85"/>
      <c r="J610" s="85"/>
      <c r="K610" s="85">
        <v>1</v>
      </c>
      <c r="L610" s="85">
        <v>1</v>
      </c>
      <c r="M610" s="85">
        <v>1</v>
      </c>
      <c r="N610" s="85">
        <v>1</v>
      </c>
      <c r="O610" s="85">
        <v>1</v>
      </c>
      <c r="P610" s="85">
        <v>1</v>
      </c>
      <c r="Q610" s="66" t="s">
        <v>417</v>
      </c>
      <c r="R610" s="66" t="s">
        <v>417</v>
      </c>
    </row>
    <row r="611" spans="1:18" s="21" customFormat="1" ht="25.5" hidden="1" x14ac:dyDescent="0.2">
      <c r="A611" s="66" t="s">
        <v>696</v>
      </c>
      <c r="B611" s="24" t="s">
        <v>1228</v>
      </c>
      <c r="C611" s="24" t="s">
        <v>382</v>
      </c>
      <c r="D611" s="66" t="s">
        <v>380</v>
      </c>
      <c r="E611" s="66" t="s">
        <v>33</v>
      </c>
      <c r="F611" s="64" t="s">
        <v>31</v>
      </c>
      <c r="G611" s="85">
        <v>2</v>
      </c>
      <c r="H611" s="85">
        <v>2</v>
      </c>
      <c r="I611" s="85">
        <v>2</v>
      </c>
      <c r="J611" s="85">
        <v>2</v>
      </c>
      <c r="K611" s="85">
        <v>2</v>
      </c>
      <c r="L611" s="85">
        <v>2</v>
      </c>
      <c r="M611" s="85">
        <v>2</v>
      </c>
      <c r="N611" s="85">
        <v>2</v>
      </c>
      <c r="O611" s="85">
        <v>2</v>
      </c>
      <c r="P611" s="85">
        <v>2</v>
      </c>
      <c r="Q611" s="66" t="s">
        <v>384</v>
      </c>
      <c r="R611" s="66" t="s">
        <v>384</v>
      </c>
    </row>
    <row r="612" spans="1:18" s="21" customFormat="1" ht="25.5" hidden="1" x14ac:dyDescent="0.2">
      <c r="A612" s="66" t="s">
        <v>697</v>
      </c>
      <c r="B612" s="24" t="s">
        <v>1229</v>
      </c>
      <c r="C612" s="24" t="s">
        <v>1230</v>
      </c>
      <c r="D612" s="66" t="s">
        <v>1231</v>
      </c>
      <c r="E612" s="66" t="s">
        <v>33</v>
      </c>
      <c r="F612" s="81" t="s">
        <v>32</v>
      </c>
      <c r="G612" s="85"/>
      <c r="H612" s="85"/>
      <c r="I612" s="85"/>
      <c r="J612" s="85">
        <v>1.6</v>
      </c>
      <c r="K612" s="85">
        <v>1.6</v>
      </c>
      <c r="L612" s="85">
        <v>1.6</v>
      </c>
      <c r="M612" s="85">
        <v>1.6</v>
      </c>
      <c r="N612" s="85">
        <v>1.6</v>
      </c>
      <c r="O612" s="85">
        <v>1.6</v>
      </c>
      <c r="P612" s="85">
        <v>1.6</v>
      </c>
      <c r="Q612" s="66" t="s">
        <v>384</v>
      </c>
      <c r="R612" s="66" t="s">
        <v>384</v>
      </c>
    </row>
    <row r="613" spans="1:18" s="21" customFormat="1" ht="25.5" hidden="1" x14ac:dyDescent="0.2">
      <c r="A613" s="66" t="s">
        <v>698</v>
      </c>
      <c r="B613" s="24" t="s">
        <v>379</v>
      </c>
      <c r="C613" s="24" t="s">
        <v>383</v>
      </c>
      <c r="D613" s="66" t="s">
        <v>381</v>
      </c>
      <c r="E613" s="66" t="s">
        <v>33</v>
      </c>
      <c r="F613" s="81" t="s">
        <v>32</v>
      </c>
      <c r="G613" s="85"/>
      <c r="H613" s="85"/>
      <c r="I613" s="85"/>
      <c r="J613" s="85"/>
      <c r="K613" s="85"/>
      <c r="L613" s="85"/>
      <c r="M613" s="85">
        <v>2</v>
      </c>
      <c r="N613" s="85">
        <v>2</v>
      </c>
      <c r="O613" s="85">
        <v>2</v>
      </c>
      <c r="P613" s="85">
        <v>2</v>
      </c>
      <c r="Q613" s="66" t="s">
        <v>384</v>
      </c>
      <c r="R613" s="66" t="s">
        <v>384</v>
      </c>
    </row>
    <row r="614" spans="1:18" s="21" customFormat="1" ht="12.75" hidden="1" x14ac:dyDescent="0.2">
      <c r="A614" s="66" t="s">
        <v>699</v>
      </c>
      <c r="B614" s="24" t="s">
        <v>1233</v>
      </c>
      <c r="C614" s="24" t="s">
        <v>1253</v>
      </c>
      <c r="D614" s="66" t="s">
        <v>1259</v>
      </c>
      <c r="E614" s="66" t="s">
        <v>836</v>
      </c>
      <c r="F614" s="81" t="s">
        <v>32</v>
      </c>
      <c r="G614" s="85">
        <v>1.9</v>
      </c>
      <c r="H614" s="85">
        <v>1.9</v>
      </c>
      <c r="I614" s="85">
        <v>1.9</v>
      </c>
      <c r="J614" s="85">
        <v>1.9</v>
      </c>
      <c r="K614" s="85">
        <v>1.9</v>
      </c>
      <c r="L614" s="85">
        <v>1.9</v>
      </c>
      <c r="M614" s="85">
        <v>1.9</v>
      </c>
      <c r="N614" s="85">
        <v>1.9</v>
      </c>
      <c r="O614" s="85">
        <v>1.9</v>
      </c>
      <c r="P614" s="85">
        <v>1.9</v>
      </c>
      <c r="Q614" s="66" t="s">
        <v>61</v>
      </c>
      <c r="R614" s="66" t="s">
        <v>1232</v>
      </c>
    </row>
    <row r="615" spans="1:18" s="21" customFormat="1" ht="12.75" hidden="1" x14ac:dyDescent="0.2">
      <c r="A615" s="66" t="s">
        <v>700</v>
      </c>
      <c r="B615" s="24" t="s">
        <v>1234</v>
      </c>
      <c r="C615" s="24" t="s">
        <v>1253</v>
      </c>
      <c r="D615" s="66" t="s">
        <v>1260</v>
      </c>
      <c r="E615" s="66" t="s">
        <v>836</v>
      </c>
      <c r="F615" s="81" t="s">
        <v>32</v>
      </c>
      <c r="G615" s="85">
        <v>1.45</v>
      </c>
      <c r="H615" s="85">
        <v>1.45</v>
      </c>
      <c r="I615" s="85">
        <v>1.45</v>
      </c>
      <c r="J615" s="85">
        <v>1.45</v>
      </c>
      <c r="K615" s="85">
        <v>1.45</v>
      </c>
      <c r="L615" s="85">
        <v>1.45</v>
      </c>
      <c r="M615" s="85">
        <v>1.45</v>
      </c>
      <c r="N615" s="85">
        <v>1.45</v>
      </c>
      <c r="O615" s="85">
        <v>1.45</v>
      </c>
      <c r="P615" s="85">
        <v>1.45</v>
      </c>
      <c r="Q615" s="66" t="s">
        <v>1232</v>
      </c>
      <c r="R615" s="66" t="s">
        <v>1232</v>
      </c>
    </row>
    <row r="616" spans="1:18" s="21" customFormat="1" ht="12.75" hidden="1" x14ac:dyDescent="0.2">
      <c r="A616" s="66" t="s">
        <v>701</v>
      </c>
      <c r="B616" s="24" t="s">
        <v>1235</v>
      </c>
      <c r="C616" s="24" t="s">
        <v>1253</v>
      </c>
      <c r="D616" s="66" t="s">
        <v>1261</v>
      </c>
      <c r="E616" s="66" t="s">
        <v>836</v>
      </c>
      <c r="F616" s="81" t="s">
        <v>32</v>
      </c>
      <c r="G616" s="85"/>
      <c r="H616" s="85">
        <v>1.1599999999999999</v>
      </c>
      <c r="I616" s="85">
        <v>1.1599999999999999</v>
      </c>
      <c r="J616" s="85">
        <v>1.1599999999999999</v>
      </c>
      <c r="K616" s="85">
        <v>1.1599999999999999</v>
      </c>
      <c r="L616" s="85">
        <v>1.1599999999999999</v>
      </c>
      <c r="M616" s="85">
        <v>1.1599999999999999</v>
      </c>
      <c r="N616" s="85">
        <v>1.1599999999999999</v>
      </c>
      <c r="O616" s="85">
        <v>1.1599999999999999</v>
      </c>
      <c r="P616" s="85">
        <v>1.1599999999999999</v>
      </c>
      <c r="Q616" s="66" t="s">
        <v>61</v>
      </c>
      <c r="R616" s="66" t="s">
        <v>1232</v>
      </c>
    </row>
    <row r="617" spans="1:18" s="21" customFormat="1" ht="12.75" hidden="1" x14ac:dyDescent="0.2">
      <c r="A617" s="66" t="s">
        <v>702</v>
      </c>
      <c r="B617" s="24" t="s">
        <v>1236</v>
      </c>
      <c r="C617" s="24" t="s">
        <v>1253</v>
      </c>
      <c r="D617" s="66" t="s">
        <v>1262</v>
      </c>
      <c r="E617" s="66" t="s">
        <v>836</v>
      </c>
      <c r="F617" s="81" t="s">
        <v>32</v>
      </c>
      <c r="G617" s="85"/>
      <c r="H617" s="85">
        <v>1.78</v>
      </c>
      <c r="I617" s="85">
        <v>1.78</v>
      </c>
      <c r="J617" s="85">
        <v>1.78</v>
      </c>
      <c r="K617" s="85">
        <v>1.78</v>
      </c>
      <c r="L617" s="85">
        <v>1.78</v>
      </c>
      <c r="M617" s="85">
        <v>1.78</v>
      </c>
      <c r="N617" s="85">
        <v>1.78</v>
      </c>
      <c r="O617" s="85">
        <v>1.78</v>
      </c>
      <c r="P617" s="85">
        <v>1.78</v>
      </c>
      <c r="Q617" s="66" t="s">
        <v>61</v>
      </c>
      <c r="R617" s="66" t="s">
        <v>1232</v>
      </c>
    </row>
    <row r="618" spans="1:18" s="21" customFormat="1" ht="12.75" hidden="1" x14ac:dyDescent="0.2">
      <c r="A618" s="66" t="s">
        <v>703</v>
      </c>
      <c r="B618" s="24" t="s">
        <v>1237</v>
      </c>
      <c r="C618" s="24" t="s">
        <v>1253</v>
      </c>
      <c r="D618" s="66" t="s">
        <v>1263</v>
      </c>
      <c r="E618" s="66" t="s">
        <v>836</v>
      </c>
      <c r="F618" s="81" t="s">
        <v>32</v>
      </c>
      <c r="G618" s="85"/>
      <c r="H618" s="85">
        <v>0.2</v>
      </c>
      <c r="I618" s="85">
        <v>0.2</v>
      </c>
      <c r="J618" s="85">
        <v>0.2</v>
      </c>
      <c r="K618" s="85">
        <v>0.2</v>
      </c>
      <c r="L618" s="85">
        <v>0.2</v>
      </c>
      <c r="M618" s="85">
        <v>0.2</v>
      </c>
      <c r="N618" s="85">
        <v>0.2</v>
      </c>
      <c r="O618" s="85">
        <v>0.2</v>
      </c>
      <c r="P618" s="85">
        <v>0.2</v>
      </c>
      <c r="Q618" s="66" t="s">
        <v>61</v>
      </c>
      <c r="R618" s="66" t="s">
        <v>1232</v>
      </c>
    </row>
    <row r="619" spans="1:18" s="21" customFormat="1" ht="12.75" hidden="1" x14ac:dyDescent="0.2">
      <c r="A619" s="66" t="s">
        <v>704</v>
      </c>
      <c r="B619" s="24" t="s">
        <v>1238</v>
      </c>
      <c r="C619" s="24" t="s">
        <v>327</v>
      </c>
      <c r="D619" s="66" t="s">
        <v>330</v>
      </c>
      <c r="E619" s="66" t="s">
        <v>64</v>
      </c>
      <c r="F619" s="81" t="s">
        <v>28</v>
      </c>
      <c r="G619" s="85"/>
      <c r="H619" s="85"/>
      <c r="I619" s="85">
        <v>2.39</v>
      </c>
      <c r="J619" s="85">
        <v>2.39</v>
      </c>
      <c r="K619" s="85">
        <v>2.39</v>
      </c>
      <c r="L619" s="85">
        <v>2.39</v>
      </c>
      <c r="M619" s="85">
        <v>2.39</v>
      </c>
      <c r="N619" s="85">
        <v>2.39</v>
      </c>
      <c r="O619" s="85">
        <v>2.39</v>
      </c>
      <c r="P619" s="85">
        <v>2.39</v>
      </c>
      <c r="Q619" s="66" t="s">
        <v>61</v>
      </c>
      <c r="R619" s="66" t="s">
        <v>1232</v>
      </c>
    </row>
    <row r="620" spans="1:18" s="21" customFormat="1" ht="25.5" hidden="1" x14ac:dyDescent="0.2">
      <c r="A620" s="66" t="s">
        <v>705</v>
      </c>
      <c r="B620" s="24" t="s">
        <v>1239</v>
      </c>
      <c r="C620" s="24" t="s">
        <v>327</v>
      </c>
      <c r="D620" s="66" t="s">
        <v>329</v>
      </c>
      <c r="E620" s="66" t="s">
        <v>64</v>
      </c>
      <c r="F620" s="81" t="s">
        <v>28</v>
      </c>
      <c r="G620" s="85"/>
      <c r="H620" s="85"/>
      <c r="I620" s="85">
        <v>1.01</v>
      </c>
      <c r="J620" s="85">
        <v>1.01</v>
      </c>
      <c r="K620" s="85">
        <v>1.01</v>
      </c>
      <c r="L620" s="85">
        <v>1.01</v>
      </c>
      <c r="M620" s="85">
        <v>1.01</v>
      </c>
      <c r="N620" s="85">
        <v>1.01</v>
      </c>
      <c r="O620" s="85">
        <v>1.01</v>
      </c>
      <c r="P620" s="85">
        <v>1.01</v>
      </c>
      <c r="Q620" s="66" t="s">
        <v>61</v>
      </c>
      <c r="R620" s="66" t="s">
        <v>1232</v>
      </c>
    </row>
    <row r="621" spans="1:18" s="21" customFormat="1" ht="12.75" hidden="1" x14ac:dyDescent="0.2">
      <c r="A621" s="66" t="s">
        <v>745</v>
      </c>
      <c r="B621" s="24" t="s">
        <v>1238</v>
      </c>
      <c r="C621" s="24" t="s">
        <v>327</v>
      </c>
      <c r="D621" s="66" t="s">
        <v>328</v>
      </c>
      <c r="E621" s="66" t="s">
        <v>64</v>
      </c>
      <c r="F621" s="81" t="s">
        <v>28</v>
      </c>
      <c r="G621" s="85"/>
      <c r="H621" s="85"/>
      <c r="I621" s="85"/>
      <c r="J621" s="85">
        <v>1.07</v>
      </c>
      <c r="K621" s="85">
        <v>1.07</v>
      </c>
      <c r="L621" s="85">
        <v>1.07</v>
      </c>
      <c r="M621" s="85">
        <v>1.07</v>
      </c>
      <c r="N621" s="85">
        <v>1.07</v>
      </c>
      <c r="O621" s="85">
        <v>1.07</v>
      </c>
      <c r="P621" s="85">
        <v>1.07</v>
      </c>
      <c r="Q621" s="66" t="s">
        <v>61</v>
      </c>
      <c r="R621" s="66" t="s">
        <v>1232</v>
      </c>
    </row>
    <row r="622" spans="1:18" s="21" customFormat="1" ht="38.25" hidden="1" x14ac:dyDescent="0.2">
      <c r="A622" s="66" t="s">
        <v>746</v>
      </c>
      <c r="B622" s="24" t="s">
        <v>1240</v>
      </c>
      <c r="C622" s="24" t="s">
        <v>312</v>
      </c>
      <c r="D622" s="66" t="s">
        <v>333</v>
      </c>
      <c r="E622" s="66" t="s">
        <v>64</v>
      </c>
      <c r="F622" s="81" t="s">
        <v>28</v>
      </c>
      <c r="G622" s="85"/>
      <c r="H622" s="85"/>
      <c r="I622" s="85"/>
      <c r="J622" s="85">
        <v>2.12</v>
      </c>
      <c r="K622" s="85">
        <v>2.12</v>
      </c>
      <c r="L622" s="85">
        <v>2.12</v>
      </c>
      <c r="M622" s="85">
        <v>2.12</v>
      </c>
      <c r="N622" s="85">
        <v>2.12</v>
      </c>
      <c r="O622" s="85">
        <v>2.12</v>
      </c>
      <c r="P622" s="85">
        <v>2.12</v>
      </c>
      <c r="Q622" s="66" t="s">
        <v>61</v>
      </c>
      <c r="R622" s="66" t="s">
        <v>1232</v>
      </c>
    </row>
    <row r="623" spans="1:18" s="21" customFormat="1" ht="25.5" hidden="1" x14ac:dyDescent="0.2">
      <c r="A623" s="66" t="s">
        <v>747</v>
      </c>
      <c r="B623" s="24" t="s">
        <v>1241</v>
      </c>
      <c r="C623" s="24" t="s">
        <v>312</v>
      </c>
      <c r="D623" s="66" t="s">
        <v>332</v>
      </c>
      <c r="E623" s="66" t="s">
        <v>64</v>
      </c>
      <c r="F623" s="81" t="s">
        <v>28</v>
      </c>
      <c r="G623" s="85"/>
      <c r="H623" s="85"/>
      <c r="I623" s="85"/>
      <c r="J623" s="85"/>
      <c r="K623" s="85">
        <v>0.53</v>
      </c>
      <c r="L623" s="85">
        <v>0.53</v>
      </c>
      <c r="M623" s="85">
        <v>0.53</v>
      </c>
      <c r="N623" s="85">
        <v>0.53</v>
      </c>
      <c r="O623" s="85">
        <v>0.53</v>
      </c>
      <c r="P623" s="85">
        <v>0.53</v>
      </c>
      <c r="Q623" s="66" t="s">
        <v>61</v>
      </c>
      <c r="R623" s="66" t="s">
        <v>1232</v>
      </c>
    </row>
    <row r="624" spans="1:18" s="21" customFormat="1" ht="12.75" hidden="1" x14ac:dyDescent="0.2">
      <c r="A624" s="66" t="s">
        <v>748</v>
      </c>
      <c r="B624" s="24" t="s">
        <v>1242</v>
      </c>
      <c r="C624" s="24" t="s">
        <v>1253</v>
      </c>
      <c r="D624" s="66" t="s">
        <v>1264</v>
      </c>
      <c r="E624" s="66" t="s">
        <v>836</v>
      </c>
      <c r="F624" s="81" t="s">
        <v>32</v>
      </c>
      <c r="G624" s="85"/>
      <c r="H624" s="85"/>
      <c r="I624" s="85"/>
      <c r="J624" s="85"/>
      <c r="K624" s="85">
        <v>1.83</v>
      </c>
      <c r="L624" s="85">
        <v>1.83</v>
      </c>
      <c r="M624" s="85">
        <v>1.83</v>
      </c>
      <c r="N624" s="85">
        <v>1.83</v>
      </c>
      <c r="O624" s="85">
        <v>1.83</v>
      </c>
      <c r="P624" s="85">
        <v>1.83</v>
      </c>
      <c r="Q624" s="66" t="s">
        <v>61</v>
      </c>
      <c r="R624" s="66" t="s">
        <v>1232</v>
      </c>
    </row>
    <row r="625" spans="1:18" s="21" customFormat="1" ht="12.75" hidden="1" x14ac:dyDescent="0.2">
      <c r="A625" s="66" t="s">
        <v>749</v>
      </c>
      <c r="B625" s="24" t="s">
        <v>1237</v>
      </c>
      <c r="C625" s="24" t="s">
        <v>1253</v>
      </c>
      <c r="D625" s="66" t="s">
        <v>1254</v>
      </c>
      <c r="E625" s="66" t="s">
        <v>836</v>
      </c>
      <c r="F625" s="81" t="s">
        <v>32</v>
      </c>
      <c r="G625" s="85"/>
      <c r="H625" s="85"/>
      <c r="I625" s="85"/>
      <c r="J625" s="85"/>
      <c r="K625" s="85">
        <v>7.0000000000000007E-2</v>
      </c>
      <c r="L625" s="85">
        <v>7.0000000000000007E-2</v>
      </c>
      <c r="M625" s="85">
        <v>7.0000000000000007E-2</v>
      </c>
      <c r="N625" s="85">
        <v>7.0000000000000007E-2</v>
      </c>
      <c r="O625" s="85">
        <v>7.0000000000000007E-2</v>
      </c>
      <c r="P625" s="85">
        <v>7.0000000000000007E-2</v>
      </c>
      <c r="Q625" s="66" t="s">
        <v>61</v>
      </c>
      <c r="R625" s="66" t="s">
        <v>1232</v>
      </c>
    </row>
    <row r="626" spans="1:18" s="21" customFormat="1" ht="25.5" hidden="1" x14ac:dyDescent="0.2">
      <c r="A626" s="66" t="s">
        <v>750</v>
      </c>
      <c r="B626" s="24" t="s">
        <v>1243</v>
      </c>
      <c r="C626" s="24" t="s">
        <v>1257</v>
      </c>
      <c r="D626" s="66" t="s">
        <v>1255</v>
      </c>
      <c r="E626" s="66" t="s">
        <v>33</v>
      </c>
      <c r="F626" s="81" t="s">
        <v>28</v>
      </c>
      <c r="G626" s="85"/>
      <c r="H626" s="85"/>
      <c r="I626" s="85"/>
      <c r="J626" s="85"/>
      <c r="K626" s="85">
        <v>0.54</v>
      </c>
      <c r="L626" s="85">
        <v>0.54</v>
      </c>
      <c r="M626" s="85">
        <v>0.54</v>
      </c>
      <c r="N626" s="85">
        <v>0.54</v>
      </c>
      <c r="O626" s="85">
        <v>0.54</v>
      </c>
      <c r="P626" s="85">
        <v>0.54</v>
      </c>
      <c r="Q626" s="66" t="s">
        <v>1232</v>
      </c>
      <c r="R626" s="66" t="s">
        <v>1232</v>
      </c>
    </row>
    <row r="627" spans="1:18" s="21" customFormat="1" ht="25.5" hidden="1" x14ac:dyDescent="0.2">
      <c r="A627" s="66" t="s">
        <v>751</v>
      </c>
      <c r="B627" s="24" t="s">
        <v>1244</v>
      </c>
      <c r="C627" s="24" t="s">
        <v>320</v>
      </c>
      <c r="D627" s="66" t="s">
        <v>322</v>
      </c>
      <c r="E627" s="66" t="s">
        <v>64</v>
      </c>
      <c r="F627" s="81" t="s">
        <v>28</v>
      </c>
      <c r="G627" s="85"/>
      <c r="H627" s="85"/>
      <c r="I627" s="85"/>
      <c r="J627" s="85"/>
      <c r="K627" s="85"/>
      <c r="L627" s="85">
        <v>2.8</v>
      </c>
      <c r="M627" s="85">
        <v>2.8</v>
      </c>
      <c r="N627" s="85">
        <v>2.8</v>
      </c>
      <c r="O627" s="85">
        <v>2.8</v>
      </c>
      <c r="P627" s="85">
        <v>2.8</v>
      </c>
      <c r="Q627" s="66" t="s">
        <v>61</v>
      </c>
      <c r="R627" s="66" t="s">
        <v>1232</v>
      </c>
    </row>
    <row r="628" spans="1:18" s="21" customFormat="1" ht="12.75" hidden="1" x14ac:dyDescent="0.2">
      <c r="A628" s="66" t="s">
        <v>759</v>
      </c>
      <c r="B628" s="24" t="s">
        <v>1245</v>
      </c>
      <c r="C628" s="24" t="s">
        <v>320</v>
      </c>
      <c r="D628" s="66" t="s">
        <v>321</v>
      </c>
      <c r="E628" s="66" t="s">
        <v>64</v>
      </c>
      <c r="F628" s="81" t="s">
        <v>28</v>
      </c>
      <c r="G628" s="85"/>
      <c r="H628" s="85"/>
      <c r="I628" s="85"/>
      <c r="J628" s="85"/>
      <c r="K628" s="85"/>
      <c r="L628" s="85">
        <v>0.78</v>
      </c>
      <c r="M628" s="85">
        <v>0.78</v>
      </c>
      <c r="N628" s="85">
        <v>0.78</v>
      </c>
      <c r="O628" s="85">
        <v>0.78</v>
      </c>
      <c r="P628" s="85">
        <v>0.78</v>
      </c>
      <c r="Q628" s="66" t="s">
        <v>61</v>
      </c>
      <c r="R628" s="66" t="s">
        <v>1232</v>
      </c>
    </row>
    <row r="629" spans="1:18" s="21" customFormat="1" ht="38.25" hidden="1" x14ac:dyDescent="0.2">
      <c r="A629" s="66" t="s">
        <v>760</v>
      </c>
      <c r="B629" s="24" t="s">
        <v>1246</v>
      </c>
      <c r="C629" s="24" t="s">
        <v>324</v>
      </c>
      <c r="D629" s="66" t="s">
        <v>1256</v>
      </c>
      <c r="E629" s="66" t="s">
        <v>64</v>
      </c>
      <c r="F629" s="81" t="s">
        <v>28</v>
      </c>
      <c r="G629" s="88">
        <v>1E-4</v>
      </c>
      <c r="H629" s="88">
        <v>1E-4</v>
      </c>
      <c r="I629" s="88">
        <v>1E-4</v>
      </c>
      <c r="J629" s="88">
        <v>1E-4</v>
      </c>
      <c r="K629" s="88">
        <v>1E-4</v>
      </c>
      <c r="L629" s="88">
        <v>1E-4</v>
      </c>
      <c r="M629" s="88">
        <v>1E-4</v>
      </c>
      <c r="N629" s="88">
        <v>1E-4</v>
      </c>
      <c r="O629" s="88">
        <v>1E-4</v>
      </c>
      <c r="P629" s="88">
        <v>1E-4</v>
      </c>
      <c r="Q629" s="66" t="s">
        <v>61</v>
      </c>
      <c r="R629" s="66" t="s">
        <v>1232</v>
      </c>
    </row>
    <row r="630" spans="1:18" s="21" customFormat="1" ht="38.25" hidden="1" x14ac:dyDescent="0.2">
      <c r="A630" s="66" t="s">
        <v>761</v>
      </c>
      <c r="B630" s="24" t="s">
        <v>1246</v>
      </c>
      <c r="C630" s="24" t="s">
        <v>327</v>
      </c>
      <c r="D630" s="66" t="s">
        <v>1256</v>
      </c>
      <c r="E630" s="66" t="s">
        <v>64</v>
      </c>
      <c r="F630" s="81" t="s">
        <v>28</v>
      </c>
      <c r="G630" s="85"/>
      <c r="H630" s="85"/>
      <c r="I630" s="85"/>
      <c r="J630" s="85"/>
      <c r="K630" s="85"/>
      <c r="L630" s="85"/>
      <c r="M630" s="85">
        <v>4.67</v>
      </c>
      <c r="N630" s="85">
        <v>4.67</v>
      </c>
      <c r="O630" s="85">
        <v>4.67</v>
      </c>
      <c r="P630" s="85">
        <v>4.67</v>
      </c>
      <c r="Q630" s="66" t="s">
        <v>61</v>
      </c>
      <c r="R630" s="66" t="s">
        <v>1232</v>
      </c>
    </row>
    <row r="631" spans="1:18" s="21" customFormat="1" ht="12.75" hidden="1" x14ac:dyDescent="0.2">
      <c r="A631" s="66" t="s">
        <v>762</v>
      </c>
      <c r="B631" s="24" t="s">
        <v>1247</v>
      </c>
      <c r="C631" s="24" t="s">
        <v>320</v>
      </c>
      <c r="D631" s="66" t="s">
        <v>323</v>
      </c>
      <c r="E631" s="66" t="s">
        <v>64</v>
      </c>
      <c r="F631" s="81" t="s">
        <v>28</v>
      </c>
      <c r="G631" s="85"/>
      <c r="H631" s="85"/>
      <c r="I631" s="85"/>
      <c r="J631" s="85"/>
      <c r="K631" s="85"/>
      <c r="L631" s="85"/>
      <c r="M631" s="85"/>
      <c r="N631" s="85">
        <v>1.77</v>
      </c>
      <c r="O631" s="85">
        <v>1.77</v>
      </c>
      <c r="P631" s="85">
        <v>1.77</v>
      </c>
      <c r="Q631" s="66" t="s">
        <v>61</v>
      </c>
      <c r="R631" s="66" t="s">
        <v>1232</v>
      </c>
    </row>
    <row r="632" spans="1:18" s="21" customFormat="1" ht="25.5" hidden="1" x14ac:dyDescent="0.2">
      <c r="A632" s="66" t="s">
        <v>763</v>
      </c>
      <c r="B632" s="24" t="s">
        <v>1248</v>
      </c>
      <c r="C632" s="24" t="s">
        <v>1253</v>
      </c>
      <c r="D632" s="66" t="s">
        <v>1265</v>
      </c>
      <c r="E632" s="66" t="s">
        <v>836</v>
      </c>
      <c r="F632" s="81" t="s">
        <v>32</v>
      </c>
      <c r="G632" s="85"/>
      <c r="H632" s="85"/>
      <c r="I632" s="85"/>
      <c r="J632" s="85"/>
      <c r="K632" s="85"/>
      <c r="L632" s="85"/>
      <c r="M632" s="85"/>
      <c r="N632" s="85">
        <v>1.43</v>
      </c>
      <c r="O632" s="85">
        <v>1.43</v>
      </c>
      <c r="P632" s="85">
        <v>1.43</v>
      </c>
      <c r="Q632" s="66" t="s">
        <v>61</v>
      </c>
      <c r="R632" s="66" t="s">
        <v>1232</v>
      </c>
    </row>
    <row r="633" spans="1:18" s="21" customFormat="1" ht="12.75" hidden="1" x14ac:dyDescent="0.2">
      <c r="A633" s="66" t="s">
        <v>764</v>
      </c>
      <c r="B633" s="24" t="s">
        <v>1249</v>
      </c>
      <c r="C633" s="24" t="s">
        <v>312</v>
      </c>
      <c r="D633" s="66" t="s">
        <v>331</v>
      </c>
      <c r="E633" s="66" t="s">
        <v>64</v>
      </c>
      <c r="F633" s="81" t="s">
        <v>28</v>
      </c>
      <c r="G633" s="85"/>
      <c r="H633" s="85"/>
      <c r="I633" s="85"/>
      <c r="J633" s="85"/>
      <c r="K633" s="85"/>
      <c r="L633" s="85"/>
      <c r="M633" s="85"/>
      <c r="N633" s="85"/>
      <c r="O633" s="85">
        <v>1.8</v>
      </c>
      <c r="P633" s="85">
        <v>1.8</v>
      </c>
      <c r="Q633" s="66" t="s">
        <v>61</v>
      </c>
      <c r="R633" s="66" t="s">
        <v>1232</v>
      </c>
    </row>
    <row r="634" spans="1:18" s="21" customFormat="1" ht="12.75" hidden="1" x14ac:dyDescent="0.2">
      <c r="A634" s="66" t="s">
        <v>765</v>
      </c>
      <c r="B634" s="24" t="s">
        <v>1250</v>
      </c>
      <c r="C634" s="24" t="s">
        <v>324</v>
      </c>
      <c r="D634" s="66" t="s">
        <v>325</v>
      </c>
      <c r="E634" s="66" t="s">
        <v>64</v>
      </c>
      <c r="F634" s="81" t="s">
        <v>28</v>
      </c>
      <c r="G634" s="85"/>
      <c r="H634" s="85"/>
      <c r="I634" s="85"/>
      <c r="J634" s="85"/>
      <c r="K634" s="85"/>
      <c r="L634" s="85"/>
      <c r="M634" s="85"/>
      <c r="N634" s="85"/>
      <c r="O634" s="85">
        <v>0.14000000000000001</v>
      </c>
      <c r="P634" s="85">
        <v>0.14000000000000001</v>
      </c>
      <c r="Q634" s="66" t="s">
        <v>61</v>
      </c>
      <c r="R634" s="66" t="s">
        <v>1232</v>
      </c>
    </row>
    <row r="635" spans="1:18" s="21" customFormat="1" ht="12.75" hidden="1" x14ac:dyDescent="0.2">
      <c r="A635" s="66" t="s">
        <v>766</v>
      </c>
      <c r="B635" s="24" t="s">
        <v>1251</v>
      </c>
      <c r="C635" s="24" t="s">
        <v>1257</v>
      </c>
      <c r="D635" s="66" t="s">
        <v>1266</v>
      </c>
      <c r="E635" s="66" t="s">
        <v>33</v>
      </c>
      <c r="F635" s="81" t="s">
        <v>28</v>
      </c>
      <c r="G635" s="85"/>
      <c r="H635" s="85"/>
      <c r="I635" s="85"/>
      <c r="J635" s="85"/>
      <c r="K635" s="85"/>
      <c r="L635" s="85"/>
      <c r="M635" s="85"/>
      <c r="N635" s="85"/>
      <c r="O635" s="85">
        <v>1.26</v>
      </c>
      <c r="P635" s="85">
        <v>1.26</v>
      </c>
      <c r="Q635" s="66" t="s">
        <v>1232</v>
      </c>
      <c r="R635" s="66" t="s">
        <v>1232</v>
      </c>
    </row>
    <row r="636" spans="1:18" s="21" customFormat="1" ht="12.75" hidden="1" x14ac:dyDescent="0.2">
      <c r="A636" s="66" t="s">
        <v>767</v>
      </c>
      <c r="B636" s="24" t="s">
        <v>1251</v>
      </c>
      <c r="C636" s="24" t="s">
        <v>1258</v>
      </c>
      <c r="D636" s="66" t="s">
        <v>1267</v>
      </c>
      <c r="E636" s="66" t="s">
        <v>33</v>
      </c>
      <c r="F636" s="81" t="s">
        <v>28</v>
      </c>
      <c r="G636" s="85"/>
      <c r="H636" s="85"/>
      <c r="I636" s="85"/>
      <c r="J636" s="85"/>
      <c r="K636" s="85"/>
      <c r="L636" s="85"/>
      <c r="M636" s="85"/>
      <c r="N636" s="85"/>
      <c r="O636" s="85"/>
      <c r="P636" s="85">
        <v>1.68</v>
      </c>
      <c r="Q636" s="66" t="s">
        <v>1232</v>
      </c>
      <c r="R636" s="66" t="s">
        <v>1232</v>
      </c>
    </row>
    <row r="637" spans="1:18" s="21" customFormat="1" ht="12.75" hidden="1" x14ac:dyDescent="0.2">
      <c r="A637" s="66" t="s">
        <v>768</v>
      </c>
      <c r="B637" s="24" t="s">
        <v>1252</v>
      </c>
      <c r="C637" s="24" t="s">
        <v>1258</v>
      </c>
      <c r="D637" s="66" t="s">
        <v>1268</v>
      </c>
      <c r="E637" s="66" t="s">
        <v>33</v>
      </c>
      <c r="F637" s="81" t="s">
        <v>28</v>
      </c>
      <c r="G637" s="85"/>
      <c r="H637" s="85"/>
      <c r="I637" s="85"/>
      <c r="J637" s="85"/>
      <c r="K637" s="85"/>
      <c r="L637" s="85"/>
      <c r="M637" s="85"/>
      <c r="N637" s="85"/>
      <c r="O637" s="85"/>
      <c r="P637" s="85">
        <v>1.04</v>
      </c>
      <c r="Q637" s="66" t="s">
        <v>1232</v>
      </c>
      <c r="R637" s="66" t="s">
        <v>1232</v>
      </c>
    </row>
    <row r="638" spans="1:18" s="21" customFormat="1" ht="25.5" hidden="1" x14ac:dyDescent="0.2">
      <c r="A638" s="66" t="s">
        <v>769</v>
      </c>
      <c r="B638" s="24" t="s">
        <v>447</v>
      </c>
      <c r="C638" s="24" t="s">
        <v>446</v>
      </c>
      <c r="D638" s="66" t="s">
        <v>1269</v>
      </c>
      <c r="E638" s="66" t="s">
        <v>33</v>
      </c>
      <c r="F638" s="64" t="s">
        <v>32</v>
      </c>
      <c r="G638" s="85">
        <v>0.63</v>
      </c>
      <c r="H638" s="85">
        <v>0.63</v>
      </c>
      <c r="I638" s="85">
        <v>0.63</v>
      </c>
      <c r="J638" s="85">
        <v>0.63</v>
      </c>
      <c r="K638" s="85">
        <v>0.63</v>
      </c>
      <c r="L638" s="85">
        <v>0.63</v>
      </c>
      <c r="M638" s="85">
        <v>0.63</v>
      </c>
      <c r="N638" s="85">
        <v>0.63</v>
      </c>
      <c r="O638" s="85">
        <v>0.63</v>
      </c>
      <c r="P638" s="85">
        <v>0.63</v>
      </c>
      <c r="Q638" s="66" t="s">
        <v>447</v>
      </c>
      <c r="R638" s="66" t="s">
        <v>448</v>
      </c>
    </row>
    <row r="639" spans="1:18" s="21" customFormat="1" ht="25.5" hidden="1" x14ac:dyDescent="0.2">
      <c r="A639" s="66" t="s">
        <v>770</v>
      </c>
      <c r="B639" s="24" t="s">
        <v>447</v>
      </c>
      <c r="C639" s="24" t="s">
        <v>446</v>
      </c>
      <c r="D639" s="66" t="s">
        <v>1270</v>
      </c>
      <c r="E639" s="66" t="s">
        <v>33</v>
      </c>
      <c r="F639" s="64" t="s">
        <v>32</v>
      </c>
      <c r="G639" s="85">
        <v>0.95</v>
      </c>
      <c r="H639" s="85">
        <v>0.95</v>
      </c>
      <c r="I639" s="85">
        <v>0.95</v>
      </c>
      <c r="J639" s="85">
        <v>0.95</v>
      </c>
      <c r="K639" s="85">
        <v>0.95</v>
      </c>
      <c r="L639" s="85">
        <v>0.95</v>
      </c>
      <c r="M639" s="85">
        <v>0.95</v>
      </c>
      <c r="N639" s="85">
        <v>0.95</v>
      </c>
      <c r="O639" s="85">
        <v>0.95</v>
      </c>
      <c r="P639" s="85">
        <v>0.95</v>
      </c>
      <c r="Q639" s="66" t="s">
        <v>447</v>
      </c>
      <c r="R639" s="66" t="s">
        <v>448</v>
      </c>
    </row>
    <row r="640" spans="1:18" s="21" customFormat="1" ht="38.25" hidden="1" x14ac:dyDescent="0.2">
      <c r="A640" s="66" t="s">
        <v>771</v>
      </c>
      <c r="B640" s="24" t="s">
        <v>449</v>
      </c>
      <c r="C640" s="24" t="s">
        <v>1272</v>
      </c>
      <c r="D640" s="66" t="s">
        <v>1271</v>
      </c>
      <c r="E640" s="66" t="s">
        <v>33</v>
      </c>
      <c r="F640" s="64" t="s">
        <v>32</v>
      </c>
      <c r="G640" s="85"/>
      <c r="H640" s="85"/>
      <c r="I640" s="85"/>
      <c r="J640" s="85"/>
      <c r="K640" s="85"/>
      <c r="L640" s="85">
        <v>4.82</v>
      </c>
      <c r="M640" s="85">
        <v>4.82</v>
      </c>
      <c r="N640" s="85">
        <v>4.82</v>
      </c>
      <c r="O640" s="85">
        <v>4.82</v>
      </c>
      <c r="P640" s="85">
        <v>4.82</v>
      </c>
      <c r="Q640" s="66" t="s">
        <v>449</v>
      </c>
      <c r="R640" s="66" t="s">
        <v>448</v>
      </c>
    </row>
    <row r="641" spans="1:18" s="21" customFormat="1" ht="12.75" hidden="1" x14ac:dyDescent="0.2">
      <c r="A641" s="66" t="s">
        <v>820</v>
      </c>
      <c r="B641" s="24" t="s">
        <v>427</v>
      </c>
      <c r="C641" s="24" t="s">
        <v>428</v>
      </c>
      <c r="D641" s="66" t="s">
        <v>442</v>
      </c>
      <c r="E641" s="66" t="s">
        <v>33</v>
      </c>
      <c r="F641" s="64" t="s">
        <v>32</v>
      </c>
      <c r="G641" s="85">
        <v>0.12</v>
      </c>
      <c r="H641" s="85">
        <v>0.12</v>
      </c>
      <c r="I641" s="85">
        <v>0.12</v>
      </c>
      <c r="J641" s="85">
        <v>0.12</v>
      </c>
      <c r="K641" s="85">
        <v>0.12</v>
      </c>
      <c r="L641" s="85">
        <v>0.12</v>
      </c>
      <c r="M641" s="85">
        <v>0.12</v>
      </c>
      <c r="N641" s="85">
        <v>0.12</v>
      </c>
      <c r="O641" s="85">
        <v>0.12</v>
      </c>
      <c r="P641" s="85">
        <v>0.12</v>
      </c>
      <c r="Q641" s="66" t="s">
        <v>427</v>
      </c>
      <c r="R641" s="66" t="s">
        <v>448</v>
      </c>
    </row>
    <row r="642" spans="1:18" s="21" customFormat="1" ht="12.75" hidden="1" x14ac:dyDescent="0.2">
      <c r="A642" s="66" t="s">
        <v>821</v>
      </c>
      <c r="B642" s="24" t="s">
        <v>427</v>
      </c>
      <c r="C642" s="24" t="s">
        <v>428</v>
      </c>
      <c r="D642" s="66" t="s">
        <v>421</v>
      </c>
      <c r="E642" s="66" t="s">
        <v>33</v>
      </c>
      <c r="F642" s="64" t="s">
        <v>32</v>
      </c>
      <c r="G642" s="85">
        <v>0.14000000000000001</v>
      </c>
      <c r="H642" s="85">
        <v>0.14000000000000001</v>
      </c>
      <c r="I642" s="85">
        <v>0.14000000000000001</v>
      </c>
      <c r="J642" s="85">
        <v>0.14000000000000001</v>
      </c>
      <c r="K642" s="85">
        <v>0.14000000000000001</v>
      </c>
      <c r="L642" s="85">
        <v>0.14000000000000001</v>
      </c>
      <c r="M642" s="85">
        <v>0.14000000000000001</v>
      </c>
      <c r="N642" s="85">
        <v>0.14000000000000001</v>
      </c>
      <c r="O642" s="85">
        <v>0.14000000000000001</v>
      </c>
      <c r="P642" s="85">
        <v>0.14000000000000001</v>
      </c>
      <c r="Q642" s="66" t="s">
        <v>427</v>
      </c>
      <c r="R642" s="66" t="s">
        <v>448</v>
      </c>
    </row>
    <row r="643" spans="1:18" s="21" customFormat="1" ht="12.75" hidden="1" x14ac:dyDescent="0.2">
      <c r="A643" s="66" t="s">
        <v>822</v>
      </c>
      <c r="B643" s="24" t="s">
        <v>427</v>
      </c>
      <c r="C643" s="24" t="s">
        <v>428</v>
      </c>
      <c r="D643" s="66" t="s">
        <v>422</v>
      </c>
      <c r="E643" s="66" t="s">
        <v>33</v>
      </c>
      <c r="F643" s="64" t="s">
        <v>32</v>
      </c>
      <c r="G643" s="85"/>
      <c r="H643" s="85">
        <v>7.0000000000000007E-2</v>
      </c>
      <c r="I643" s="85">
        <v>7.0000000000000007E-2</v>
      </c>
      <c r="J643" s="85">
        <v>7.0000000000000007E-2</v>
      </c>
      <c r="K643" s="85">
        <v>7.0000000000000007E-2</v>
      </c>
      <c r="L643" s="85">
        <v>7.0000000000000007E-2</v>
      </c>
      <c r="M643" s="85">
        <v>7.0000000000000007E-2</v>
      </c>
      <c r="N643" s="85">
        <v>7.0000000000000007E-2</v>
      </c>
      <c r="O643" s="85">
        <v>7.0000000000000007E-2</v>
      </c>
      <c r="P643" s="85">
        <v>7.0000000000000007E-2</v>
      </c>
      <c r="Q643" s="66" t="s">
        <v>427</v>
      </c>
      <c r="R643" s="66" t="s">
        <v>448</v>
      </c>
    </row>
    <row r="644" spans="1:18" s="21" customFormat="1" ht="25.5" hidden="1" x14ac:dyDescent="0.2">
      <c r="A644" s="66" t="s">
        <v>823</v>
      </c>
      <c r="B644" s="24" t="s">
        <v>427</v>
      </c>
      <c r="C644" s="24" t="s">
        <v>428</v>
      </c>
      <c r="D644" s="66" t="s">
        <v>423</v>
      </c>
      <c r="E644" s="66" t="s">
        <v>33</v>
      </c>
      <c r="F644" s="64" t="s">
        <v>32</v>
      </c>
      <c r="G644" s="85"/>
      <c r="H644" s="85">
        <v>0.1</v>
      </c>
      <c r="I644" s="85">
        <v>0.1</v>
      </c>
      <c r="J644" s="85">
        <v>0.1</v>
      </c>
      <c r="K644" s="85">
        <v>0.1</v>
      </c>
      <c r="L644" s="85">
        <v>0.1</v>
      </c>
      <c r="M644" s="85">
        <v>0.1</v>
      </c>
      <c r="N644" s="85">
        <v>0.1</v>
      </c>
      <c r="O644" s="85">
        <v>0.1</v>
      </c>
      <c r="P644" s="85">
        <v>0.1</v>
      </c>
      <c r="Q644" s="66" t="s">
        <v>427</v>
      </c>
      <c r="R644" s="66" t="s">
        <v>448</v>
      </c>
    </row>
    <row r="645" spans="1:18" s="21" customFormat="1" ht="12.75" hidden="1" x14ac:dyDescent="0.2">
      <c r="A645" s="66" t="s">
        <v>824</v>
      </c>
      <c r="B645" s="24" t="s">
        <v>427</v>
      </c>
      <c r="C645" s="24" t="s">
        <v>428</v>
      </c>
      <c r="D645" s="66" t="s">
        <v>443</v>
      </c>
      <c r="E645" s="66" t="s">
        <v>33</v>
      </c>
      <c r="F645" s="64" t="s">
        <v>32</v>
      </c>
      <c r="G645" s="85"/>
      <c r="H645" s="85"/>
      <c r="I645" s="85">
        <v>0.09</v>
      </c>
      <c r="J645" s="85">
        <v>0.09</v>
      </c>
      <c r="K645" s="85">
        <v>0.09</v>
      </c>
      <c r="L645" s="85">
        <v>0.09</v>
      </c>
      <c r="M645" s="85">
        <v>0.09</v>
      </c>
      <c r="N645" s="85">
        <v>0.09</v>
      </c>
      <c r="O645" s="85">
        <v>0.09</v>
      </c>
      <c r="P645" s="85">
        <v>0.09</v>
      </c>
      <c r="Q645" s="66" t="s">
        <v>427</v>
      </c>
      <c r="R645" s="66" t="s">
        <v>448</v>
      </c>
    </row>
    <row r="646" spans="1:18" s="21" customFormat="1" ht="25.5" hidden="1" x14ac:dyDescent="0.2">
      <c r="A646" s="66" t="s">
        <v>825</v>
      </c>
      <c r="B646" s="24" t="s">
        <v>427</v>
      </c>
      <c r="C646" s="24" t="s">
        <v>428</v>
      </c>
      <c r="D646" s="66" t="s">
        <v>424</v>
      </c>
      <c r="E646" s="66" t="s">
        <v>33</v>
      </c>
      <c r="F646" s="64" t="s">
        <v>32</v>
      </c>
      <c r="G646" s="85"/>
      <c r="H646" s="85"/>
      <c r="I646" s="85">
        <v>0.13</v>
      </c>
      <c r="J646" s="85">
        <v>0.13</v>
      </c>
      <c r="K646" s="85">
        <v>0.13</v>
      </c>
      <c r="L646" s="85">
        <v>0.13</v>
      </c>
      <c r="M646" s="85">
        <v>0.13</v>
      </c>
      <c r="N646" s="85">
        <v>0.13</v>
      </c>
      <c r="O646" s="85">
        <v>0.13</v>
      </c>
      <c r="P646" s="85">
        <v>0.13</v>
      </c>
      <c r="Q646" s="66" t="s">
        <v>427</v>
      </c>
      <c r="R646" s="66" t="s">
        <v>448</v>
      </c>
    </row>
    <row r="647" spans="1:18" s="21" customFormat="1" ht="12.75" hidden="1" x14ac:dyDescent="0.2">
      <c r="A647" s="66" t="s">
        <v>826</v>
      </c>
      <c r="B647" s="24" t="s">
        <v>427</v>
      </c>
      <c r="C647" s="24" t="s">
        <v>429</v>
      </c>
      <c r="D647" s="66" t="s">
        <v>425</v>
      </c>
      <c r="E647" s="66" t="s">
        <v>33</v>
      </c>
      <c r="F647" s="64" t="s">
        <v>32</v>
      </c>
      <c r="G647" s="85"/>
      <c r="H647" s="85"/>
      <c r="I647" s="85"/>
      <c r="J647" s="85">
        <v>0.09</v>
      </c>
      <c r="K647" s="85">
        <v>0.09</v>
      </c>
      <c r="L647" s="85">
        <v>0.09</v>
      </c>
      <c r="M647" s="85">
        <v>0.09</v>
      </c>
      <c r="N647" s="85">
        <v>0.09</v>
      </c>
      <c r="O647" s="85">
        <v>0.09</v>
      </c>
      <c r="P647" s="85">
        <v>0.09</v>
      </c>
      <c r="Q647" s="66" t="s">
        <v>427</v>
      </c>
      <c r="R647" s="66" t="s">
        <v>448</v>
      </c>
    </row>
    <row r="648" spans="1:18" s="21" customFormat="1" ht="12.75" hidden="1" x14ac:dyDescent="0.2">
      <c r="A648" s="66" t="s">
        <v>847</v>
      </c>
      <c r="B648" s="24" t="s">
        <v>427</v>
      </c>
      <c r="C648" s="24" t="s">
        <v>430</v>
      </c>
      <c r="D648" s="66" t="s">
        <v>426</v>
      </c>
      <c r="E648" s="66" t="s">
        <v>33</v>
      </c>
      <c r="F648" s="64" t="s">
        <v>32</v>
      </c>
      <c r="G648" s="85"/>
      <c r="H648" s="85"/>
      <c r="I648" s="85"/>
      <c r="J648" s="85">
        <v>0.13</v>
      </c>
      <c r="K648" s="85">
        <v>0.13</v>
      </c>
      <c r="L648" s="85">
        <v>0.13</v>
      </c>
      <c r="M648" s="85">
        <v>0.13</v>
      </c>
      <c r="N648" s="85">
        <v>0.13</v>
      </c>
      <c r="O648" s="85">
        <v>0.13</v>
      </c>
      <c r="P648" s="85">
        <v>0.13</v>
      </c>
      <c r="Q648" s="66" t="s">
        <v>427</v>
      </c>
      <c r="R648" s="66" t="s">
        <v>448</v>
      </c>
    </row>
    <row r="649" spans="1:18" s="21" customFormat="1" ht="51" hidden="1" x14ac:dyDescent="0.2">
      <c r="A649" s="66" t="s">
        <v>848</v>
      </c>
      <c r="B649" s="24" t="s">
        <v>427</v>
      </c>
      <c r="C649" s="24" t="s">
        <v>429</v>
      </c>
      <c r="D649" s="66" t="s">
        <v>444</v>
      </c>
      <c r="E649" s="66" t="s">
        <v>33</v>
      </c>
      <c r="F649" s="64" t="s">
        <v>32</v>
      </c>
      <c r="G649" s="85"/>
      <c r="H649" s="85"/>
      <c r="I649" s="85"/>
      <c r="J649" s="85"/>
      <c r="K649" s="85">
        <v>0.115</v>
      </c>
      <c r="L649" s="85">
        <v>0.115</v>
      </c>
      <c r="M649" s="85">
        <v>0.115</v>
      </c>
      <c r="N649" s="85">
        <v>0.115</v>
      </c>
      <c r="O649" s="85">
        <v>0.115</v>
      </c>
      <c r="P649" s="85">
        <v>0.115</v>
      </c>
      <c r="Q649" s="66" t="s">
        <v>427</v>
      </c>
      <c r="R649" s="66" t="s">
        <v>448</v>
      </c>
    </row>
    <row r="650" spans="1:18" s="21" customFormat="1" ht="25.5" hidden="1" x14ac:dyDescent="0.2">
      <c r="A650" s="66" t="s">
        <v>849</v>
      </c>
      <c r="B650" s="24" t="s">
        <v>427</v>
      </c>
      <c r="C650" s="24" t="s">
        <v>1274</v>
      </c>
      <c r="D650" s="66" t="s">
        <v>431</v>
      </c>
      <c r="E650" s="66" t="s">
        <v>33</v>
      </c>
      <c r="F650" s="64" t="s">
        <v>32</v>
      </c>
      <c r="G650" s="85"/>
      <c r="H650" s="85"/>
      <c r="I650" s="85"/>
      <c r="J650" s="85"/>
      <c r="K650" s="85">
        <v>0.16</v>
      </c>
      <c r="L650" s="85">
        <v>0.16</v>
      </c>
      <c r="M650" s="85">
        <v>0.16</v>
      </c>
      <c r="N650" s="85">
        <v>0.16</v>
      </c>
      <c r="O650" s="85">
        <v>0.16</v>
      </c>
      <c r="P650" s="85">
        <v>0.16</v>
      </c>
      <c r="Q650" s="66" t="s">
        <v>427</v>
      </c>
      <c r="R650" s="66" t="s">
        <v>448</v>
      </c>
    </row>
    <row r="651" spans="1:18" s="21" customFormat="1" ht="25.5" hidden="1" x14ac:dyDescent="0.2">
      <c r="A651" s="66" t="s">
        <v>850</v>
      </c>
      <c r="B651" s="24" t="s">
        <v>427</v>
      </c>
      <c r="C651" s="24" t="s">
        <v>429</v>
      </c>
      <c r="D651" s="66" t="s">
        <v>432</v>
      </c>
      <c r="E651" s="66" t="s">
        <v>33</v>
      </c>
      <c r="F651" s="64" t="s">
        <v>32</v>
      </c>
      <c r="G651" s="85"/>
      <c r="H651" s="85"/>
      <c r="I651" s="85"/>
      <c r="J651" s="85"/>
      <c r="K651" s="85"/>
      <c r="L651" s="85">
        <v>7.0000000000000007E-2</v>
      </c>
      <c r="M651" s="85">
        <v>7.0000000000000007E-2</v>
      </c>
      <c r="N651" s="85">
        <v>7.0000000000000007E-2</v>
      </c>
      <c r="O651" s="85">
        <v>7.0000000000000007E-2</v>
      </c>
      <c r="P651" s="85">
        <v>7.0000000000000007E-2</v>
      </c>
      <c r="Q651" s="66" t="s">
        <v>427</v>
      </c>
      <c r="R651" s="66" t="s">
        <v>448</v>
      </c>
    </row>
    <row r="652" spans="1:18" s="21" customFormat="1" ht="25.5" hidden="1" x14ac:dyDescent="0.2">
      <c r="A652" s="66" t="s">
        <v>851</v>
      </c>
      <c r="B652" s="24" t="s">
        <v>427</v>
      </c>
      <c r="C652" s="24" t="s">
        <v>429</v>
      </c>
      <c r="D652" s="66" t="s">
        <v>433</v>
      </c>
      <c r="E652" s="66" t="s">
        <v>33</v>
      </c>
      <c r="F652" s="64" t="s">
        <v>32</v>
      </c>
      <c r="G652" s="85"/>
      <c r="H652" s="85"/>
      <c r="I652" s="85"/>
      <c r="J652" s="85"/>
      <c r="K652" s="85"/>
      <c r="L652" s="85">
        <v>0.13</v>
      </c>
      <c r="M652" s="85">
        <v>0.13</v>
      </c>
      <c r="N652" s="85">
        <v>0.13</v>
      </c>
      <c r="O652" s="85">
        <v>0.13</v>
      </c>
      <c r="P652" s="85">
        <v>0.13</v>
      </c>
      <c r="Q652" s="66" t="s">
        <v>427</v>
      </c>
      <c r="R652" s="66" t="s">
        <v>448</v>
      </c>
    </row>
    <row r="653" spans="1:18" s="21" customFormat="1" ht="12.75" hidden="1" x14ac:dyDescent="0.2">
      <c r="A653" s="66" t="s">
        <v>852</v>
      </c>
      <c r="B653" s="24" t="s">
        <v>427</v>
      </c>
      <c r="C653" s="24" t="s">
        <v>429</v>
      </c>
      <c r="D653" s="66" t="s">
        <v>434</v>
      </c>
      <c r="E653" s="66" t="s">
        <v>33</v>
      </c>
      <c r="F653" s="64" t="s">
        <v>32</v>
      </c>
      <c r="G653" s="85"/>
      <c r="H653" s="85"/>
      <c r="I653" s="85"/>
      <c r="J653" s="85"/>
      <c r="K653" s="85"/>
      <c r="L653" s="85"/>
      <c r="M653" s="85">
        <v>7.0000000000000007E-2</v>
      </c>
      <c r="N653" s="85">
        <v>7.0000000000000007E-2</v>
      </c>
      <c r="O653" s="85">
        <v>7.0000000000000007E-2</v>
      </c>
      <c r="P653" s="85">
        <v>7.0000000000000007E-2</v>
      </c>
      <c r="Q653" s="66" t="s">
        <v>427</v>
      </c>
      <c r="R653" s="66" t="s">
        <v>448</v>
      </c>
    </row>
    <row r="654" spans="1:18" s="21" customFormat="1" ht="12.75" hidden="1" x14ac:dyDescent="0.2">
      <c r="A654" s="66" t="s">
        <v>853</v>
      </c>
      <c r="B654" s="24" t="s">
        <v>427</v>
      </c>
      <c r="C654" s="24" t="s">
        <v>1273</v>
      </c>
      <c r="D654" s="66" t="s">
        <v>435</v>
      </c>
      <c r="E654" s="66" t="s">
        <v>33</v>
      </c>
      <c r="F654" s="64" t="s">
        <v>32</v>
      </c>
      <c r="G654" s="85"/>
      <c r="H654" s="85"/>
      <c r="I654" s="85"/>
      <c r="J654" s="85"/>
      <c r="K654" s="85"/>
      <c r="L654" s="85"/>
      <c r="M654" s="85">
        <v>0.13</v>
      </c>
      <c r="N654" s="85">
        <v>0.13</v>
      </c>
      <c r="O654" s="85">
        <v>0.13</v>
      </c>
      <c r="P654" s="85">
        <v>0.13</v>
      </c>
      <c r="Q654" s="66" t="s">
        <v>427</v>
      </c>
      <c r="R654" s="66" t="s">
        <v>448</v>
      </c>
    </row>
    <row r="655" spans="1:18" s="21" customFormat="1" ht="12.75" hidden="1" x14ac:dyDescent="0.2">
      <c r="A655" s="66" t="s">
        <v>854</v>
      </c>
      <c r="B655" s="24" t="s">
        <v>427</v>
      </c>
      <c r="C655" s="24" t="s">
        <v>429</v>
      </c>
      <c r="D655" s="66" t="s">
        <v>436</v>
      </c>
      <c r="E655" s="66" t="s">
        <v>33</v>
      </c>
      <c r="F655" s="64" t="s">
        <v>32</v>
      </c>
      <c r="G655" s="85"/>
      <c r="H655" s="85"/>
      <c r="I655" s="85"/>
      <c r="J655" s="85"/>
      <c r="K655" s="85"/>
      <c r="L655" s="85"/>
      <c r="M655" s="85">
        <v>0.09</v>
      </c>
      <c r="N655" s="85">
        <v>0.09</v>
      </c>
      <c r="O655" s="85">
        <v>0.09</v>
      </c>
      <c r="P655" s="85">
        <v>0.09</v>
      </c>
      <c r="Q655" s="66" t="s">
        <v>427</v>
      </c>
      <c r="R655" s="66" t="s">
        <v>448</v>
      </c>
    </row>
    <row r="656" spans="1:18" s="21" customFormat="1" ht="12.75" hidden="1" x14ac:dyDescent="0.2">
      <c r="A656" s="66" t="s">
        <v>855</v>
      </c>
      <c r="B656" s="24" t="s">
        <v>427</v>
      </c>
      <c r="C656" s="24" t="s">
        <v>1273</v>
      </c>
      <c r="D656" s="66" t="s">
        <v>437</v>
      </c>
      <c r="E656" s="66" t="s">
        <v>33</v>
      </c>
      <c r="F656" s="64" t="s">
        <v>32</v>
      </c>
      <c r="G656" s="85"/>
      <c r="H656" s="85"/>
      <c r="I656" s="85"/>
      <c r="J656" s="85"/>
      <c r="K656" s="85"/>
      <c r="L656" s="85"/>
      <c r="M656" s="85">
        <v>0.13</v>
      </c>
      <c r="N656" s="85">
        <v>0.13</v>
      </c>
      <c r="O656" s="85">
        <v>0.13</v>
      </c>
      <c r="P656" s="85">
        <v>0.13</v>
      </c>
      <c r="Q656" s="66" t="s">
        <v>427</v>
      </c>
      <c r="R656" s="66" t="s">
        <v>448</v>
      </c>
    </row>
    <row r="657" spans="1:18" s="21" customFormat="1" ht="25.5" hidden="1" x14ac:dyDescent="0.2">
      <c r="A657" s="66" t="s">
        <v>856</v>
      </c>
      <c r="B657" s="24" t="s">
        <v>427</v>
      </c>
      <c r="C657" s="24" t="s">
        <v>429</v>
      </c>
      <c r="D657" s="66" t="s">
        <v>441</v>
      </c>
      <c r="E657" s="66" t="s">
        <v>33</v>
      </c>
      <c r="F657" s="64" t="s">
        <v>32</v>
      </c>
      <c r="G657" s="85"/>
      <c r="H657" s="85"/>
      <c r="I657" s="85"/>
      <c r="J657" s="85"/>
      <c r="K657" s="85"/>
      <c r="L657" s="85"/>
      <c r="M657" s="85"/>
      <c r="N657" s="85"/>
      <c r="O657" s="85">
        <v>0.14000000000000001</v>
      </c>
      <c r="P657" s="85">
        <v>0.14000000000000001</v>
      </c>
      <c r="Q657" s="66" t="s">
        <v>427</v>
      </c>
      <c r="R657" s="66" t="s">
        <v>448</v>
      </c>
    </row>
    <row r="658" spans="1:18" s="21" customFormat="1" ht="12.75" hidden="1" x14ac:dyDescent="0.2">
      <c r="A658" s="66" t="s">
        <v>857</v>
      </c>
      <c r="B658" s="24" t="s">
        <v>427</v>
      </c>
      <c r="C658" s="24" t="s">
        <v>1275</v>
      </c>
      <c r="D658" s="66" t="s">
        <v>438</v>
      </c>
      <c r="E658" s="66" t="s">
        <v>33</v>
      </c>
      <c r="F658" s="64" t="s">
        <v>32</v>
      </c>
      <c r="G658" s="85"/>
      <c r="H658" s="85"/>
      <c r="I658" s="85"/>
      <c r="J658" s="85"/>
      <c r="K658" s="85"/>
      <c r="L658" s="85"/>
      <c r="M658" s="85"/>
      <c r="N658" s="85"/>
      <c r="O658" s="85">
        <v>0.21</v>
      </c>
      <c r="P658" s="85">
        <v>0.21</v>
      </c>
      <c r="Q658" s="66" t="s">
        <v>427</v>
      </c>
      <c r="R658" s="66" t="s">
        <v>448</v>
      </c>
    </row>
    <row r="659" spans="1:18" s="21" customFormat="1" ht="25.5" hidden="1" x14ac:dyDescent="0.2">
      <c r="A659" s="66" t="s">
        <v>858</v>
      </c>
      <c r="B659" s="24" t="s">
        <v>427</v>
      </c>
      <c r="C659" s="24" t="s">
        <v>1275</v>
      </c>
      <c r="D659" s="66" t="s">
        <v>439</v>
      </c>
      <c r="E659" s="66" t="s">
        <v>33</v>
      </c>
      <c r="F659" s="64" t="s">
        <v>32</v>
      </c>
      <c r="G659" s="85"/>
      <c r="H659" s="85"/>
      <c r="I659" s="85"/>
      <c r="J659" s="85"/>
      <c r="K659" s="85"/>
      <c r="L659" s="85"/>
      <c r="M659" s="85"/>
      <c r="N659" s="85"/>
      <c r="O659" s="85"/>
      <c r="P659" s="85">
        <v>0.19</v>
      </c>
      <c r="Q659" s="66" t="s">
        <v>427</v>
      </c>
      <c r="R659" s="66" t="s">
        <v>448</v>
      </c>
    </row>
    <row r="660" spans="1:18" s="21" customFormat="1" ht="12.75" hidden="1" x14ac:dyDescent="0.2">
      <c r="A660" s="66" t="s">
        <v>859</v>
      </c>
      <c r="B660" s="24" t="s">
        <v>427</v>
      </c>
      <c r="C660" s="24" t="s">
        <v>1275</v>
      </c>
      <c r="D660" s="66" t="s">
        <v>440</v>
      </c>
      <c r="E660" s="66" t="s">
        <v>33</v>
      </c>
      <c r="F660" s="64" t="s">
        <v>32</v>
      </c>
      <c r="G660" s="85"/>
      <c r="H660" s="85"/>
      <c r="I660" s="85"/>
      <c r="J660" s="85"/>
      <c r="K660" s="85"/>
      <c r="L660" s="85"/>
      <c r="M660" s="85"/>
      <c r="N660" s="85"/>
      <c r="O660" s="85"/>
      <c r="P660" s="85">
        <v>0.28999999999999998</v>
      </c>
      <c r="Q660" s="66" t="s">
        <v>427</v>
      </c>
      <c r="R660" s="66" t="s">
        <v>448</v>
      </c>
    </row>
    <row r="661" spans="1:18" s="21" customFormat="1" ht="12.75" x14ac:dyDescent="0.2">
      <c r="A661" s="66" t="s">
        <v>860</v>
      </c>
      <c r="B661" s="24" t="s">
        <v>1288</v>
      </c>
      <c r="C661" s="24" t="s">
        <v>1289</v>
      </c>
      <c r="D661" s="66" t="s">
        <v>1282</v>
      </c>
      <c r="E661" s="66" t="s">
        <v>33</v>
      </c>
      <c r="F661" s="64" t="s">
        <v>32</v>
      </c>
      <c r="G661" s="85"/>
      <c r="H661" s="85"/>
      <c r="I661" s="85"/>
      <c r="J661" s="85"/>
      <c r="K661" s="85"/>
      <c r="L661" s="85"/>
      <c r="M661" s="85"/>
      <c r="N661" s="85"/>
      <c r="O661" s="85"/>
      <c r="P661" s="85">
        <v>2.6</v>
      </c>
      <c r="Q661" s="26" t="s">
        <v>45</v>
      </c>
      <c r="R661" s="26" t="s">
        <v>582</v>
      </c>
    </row>
    <row r="662" spans="1:18" s="21" customFormat="1" ht="12.75" x14ac:dyDescent="0.2">
      <c r="A662" s="66" t="s">
        <v>861</v>
      </c>
      <c r="B662" s="24" t="s">
        <v>587</v>
      </c>
      <c r="C662" s="24" t="s">
        <v>586</v>
      </c>
      <c r="D662" s="66" t="s">
        <v>578</v>
      </c>
      <c r="E662" s="66" t="s">
        <v>33</v>
      </c>
      <c r="F662" s="64" t="s">
        <v>32</v>
      </c>
      <c r="G662" s="85">
        <v>0.5</v>
      </c>
      <c r="H662" s="85">
        <v>0.5</v>
      </c>
      <c r="I662" s="85">
        <v>0.5</v>
      </c>
      <c r="J662" s="85">
        <v>0.5</v>
      </c>
      <c r="K662" s="85">
        <v>0.5</v>
      </c>
      <c r="L662" s="85">
        <v>0.5</v>
      </c>
      <c r="M662" s="85">
        <v>0.5</v>
      </c>
      <c r="N662" s="85">
        <v>0.5</v>
      </c>
      <c r="O662" s="85">
        <v>0.5</v>
      </c>
      <c r="P662" s="85">
        <v>0.5</v>
      </c>
      <c r="Q662" s="26" t="s">
        <v>45</v>
      </c>
      <c r="R662" s="26" t="s">
        <v>582</v>
      </c>
    </row>
    <row r="663" spans="1:18" s="21" customFormat="1" ht="12.75" x14ac:dyDescent="0.2">
      <c r="A663" s="66" t="s">
        <v>862</v>
      </c>
      <c r="B663" s="24" t="s">
        <v>587</v>
      </c>
      <c r="C663" s="24" t="s">
        <v>1283</v>
      </c>
      <c r="D663" s="66" t="s">
        <v>1284</v>
      </c>
      <c r="E663" s="66" t="s">
        <v>33</v>
      </c>
      <c r="F663" s="64" t="s">
        <v>32</v>
      </c>
      <c r="G663" s="85">
        <v>1.4</v>
      </c>
      <c r="H663" s="85">
        <v>1.4</v>
      </c>
      <c r="I663" s="85">
        <v>1.4</v>
      </c>
      <c r="J663" s="85">
        <v>1.4</v>
      </c>
      <c r="K663" s="85">
        <v>1.4</v>
      </c>
      <c r="L663" s="85">
        <v>1.4</v>
      </c>
      <c r="M663" s="85">
        <v>1.4</v>
      </c>
      <c r="N663" s="85">
        <v>1.4</v>
      </c>
      <c r="O663" s="85">
        <v>1.4</v>
      </c>
      <c r="P663" s="85">
        <v>1.4</v>
      </c>
      <c r="Q663" s="26" t="s">
        <v>45</v>
      </c>
      <c r="R663" s="26" t="s">
        <v>582</v>
      </c>
    </row>
    <row r="664" spans="1:18" s="21" customFormat="1" ht="12.75" x14ac:dyDescent="0.2">
      <c r="A664" s="66" t="s">
        <v>863</v>
      </c>
      <c r="B664" s="24" t="s">
        <v>587</v>
      </c>
      <c r="C664" s="24" t="s">
        <v>1285</v>
      </c>
      <c r="D664" s="66" t="s">
        <v>1286</v>
      </c>
      <c r="E664" s="66" t="s">
        <v>33</v>
      </c>
      <c r="F664" s="64" t="s">
        <v>32</v>
      </c>
      <c r="G664" s="85">
        <v>1.2</v>
      </c>
      <c r="H664" s="85">
        <v>1.2</v>
      </c>
      <c r="I664" s="85">
        <v>1.2</v>
      </c>
      <c r="J664" s="85">
        <v>1.2</v>
      </c>
      <c r="K664" s="85">
        <v>1.2</v>
      </c>
      <c r="L664" s="85">
        <v>1.2</v>
      </c>
      <c r="M664" s="85">
        <v>1.2</v>
      </c>
      <c r="N664" s="85">
        <v>1.2</v>
      </c>
      <c r="O664" s="85">
        <v>1.2</v>
      </c>
      <c r="P664" s="85">
        <v>1.2</v>
      </c>
      <c r="Q664" s="26" t="s">
        <v>45</v>
      </c>
      <c r="R664" s="26" t="s">
        <v>582</v>
      </c>
    </row>
    <row r="665" spans="1:18" s="21" customFormat="1" ht="12.75" x14ac:dyDescent="0.2">
      <c r="A665" s="66" t="s">
        <v>864</v>
      </c>
      <c r="B665" s="24" t="s">
        <v>587</v>
      </c>
      <c r="C665" s="24" t="s">
        <v>1285</v>
      </c>
      <c r="D665" s="66" t="s">
        <v>1287</v>
      </c>
      <c r="E665" s="66" t="s">
        <v>33</v>
      </c>
      <c r="F665" s="64" t="s">
        <v>32</v>
      </c>
      <c r="G665" s="85">
        <v>0.3</v>
      </c>
      <c r="H665" s="85">
        <v>0.3</v>
      </c>
      <c r="I665" s="85">
        <v>0.3</v>
      </c>
      <c r="J665" s="85">
        <v>0.3</v>
      </c>
      <c r="K665" s="85">
        <v>0.3</v>
      </c>
      <c r="L665" s="85">
        <v>0.3</v>
      </c>
      <c r="M665" s="85">
        <v>0.3</v>
      </c>
      <c r="N665" s="85">
        <v>0.3</v>
      </c>
      <c r="O665" s="85">
        <v>0.3</v>
      </c>
      <c r="P665" s="85">
        <v>0.3</v>
      </c>
      <c r="Q665" s="26" t="s">
        <v>45</v>
      </c>
      <c r="R665" s="26" t="s">
        <v>582</v>
      </c>
    </row>
    <row r="666" spans="1:18" s="21" customFormat="1" ht="38.25" hidden="1" x14ac:dyDescent="0.2">
      <c r="A666" s="66" t="s">
        <v>865</v>
      </c>
      <c r="B666" s="24" t="s">
        <v>314</v>
      </c>
      <c r="C666" s="24" t="s">
        <v>1311</v>
      </c>
      <c r="D666" s="66" t="s">
        <v>1309</v>
      </c>
      <c r="E666" s="66" t="s">
        <v>33</v>
      </c>
      <c r="F666" s="64" t="s">
        <v>32</v>
      </c>
      <c r="G666" s="85">
        <v>3.2959999999999998</v>
      </c>
      <c r="H666" s="85">
        <v>3.2959999999999998</v>
      </c>
      <c r="I666" s="85">
        <v>3.2959999999999998</v>
      </c>
      <c r="J666" s="85">
        <v>3.2959999999999998</v>
      </c>
      <c r="K666" s="85">
        <v>3.2959999999999998</v>
      </c>
      <c r="L666" s="85">
        <v>3.2959999999999998</v>
      </c>
      <c r="M666" s="85">
        <v>3.2959999999999998</v>
      </c>
      <c r="N666" s="85">
        <v>3.2959999999999998</v>
      </c>
      <c r="O666" s="85">
        <v>3.2959999999999998</v>
      </c>
      <c r="P666" s="85">
        <v>3.2959999999999998</v>
      </c>
      <c r="Q666" s="26" t="s">
        <v>1310</v>
      </c>
      <c r="R666" s="26" t="s">
        <v>1310</v>
      </c>
    </row>
    <row r="667" spans="1:18" s="21" customFormat="1" ht="12.75" hidden="1" x14ac:dyDescent="0.2">
      <c r="A667" s="66" t="s">
        <v>866</v>
      </c>
      <c r="B667" s="24" t="s">
        <v>1314</v>
      </c>
      <c r="C667" s="24" t="s">
        <v>139</v>
      </c>
      <c r="D667" s="66" t="s">
        <v>140</v>
      </c>
      <c r="E667" s="66" t="s">
        <v>33</v>
      </c>
      <c r="F667" s="64" t="s">
        <v>32</v>
      </c>
      <c r="G667" s="85">
        <v>0.25</v>
      </c>
      <c r="H667" s="85">
        <v>0.25</v>
      </c>
      <c r="I667" s="85">
        <v>0.25</v>
      </c>
      <c r="J667" s="85">
        <v>0.25</v>
      </c>
      <c r="K667" s="85">
        <v>0.25</v>
      </c>
      <c r="L667" s="85">
        <v>0.25</v>
      </c>
      <c r="M667" s="85">
        <v>0.25</v>
      </c>
      <c r="N667" s="85">
        <v>0.25</v>
      </c>
      <c r="O667" s="85">
        <v>0.25</v>
      </c>
      <c r="P667" s="85">
        <v>0.25</v>
      </c>
      <c r="Q667" s="26" t="s">
        <v>1314</v>
      </c>
      <c r="R667" s="26" t="s">
        <v>1314</v>
      </c>
    </row>
    <row r="668" spans="1:18" s="21" customFormat="1" ht="12.75" hidden="1" x14ac:dyDescent="0.2">
      <c r="A668" s="66" t="s">
        <v>867</v>
      </c>
      <c r="B668" s="24" t="s">
        <v>1314</v>
      </c>
      <c r="C668" s="24" t="s">
        <v>139</v>
      </c>
      <c r="D668" s="66" t="s">
        <v>141</v>
      </c>
      <c r="E668" s="66" t="s">
        <v>33</v>
      </c>
      <c r="F668" s="64" t="s">
        <v>32</v>
      </c>
      <c r="G668" s="85"/>
      <c r="H668" s="85"/>
      <c r="I668" s="85"/>
      <c r="J668" s="85"/>
      <c r="K668" s="85"/>
      <c r="L668" s="85"/>
      <c r="M668" s="85">
        <v>0.2</v>
      </c>
      <c r="N668" s="85">
        <v>0.2</v>
      </c>
      <c r="O668" s="85">
        <v>0.2</v>
      </c>
      <c r="P668" s="85">
        <v>0.2</v>
      </c>
      <c r="Q668" s="66" t="s">
        <v>1314</v>
      </c>
      <c r="R668" s="26" t="s">
        <v>1314</v>
      </c>
    </row>
    <row r="669" spans="1:18" s="21" customFormat="1" ht="12.75" hidden="1" x14ac:dyDescent="0.2">
      <c r="A669" s="66" t="s">
        <v>868</v>
      </c>
      <c r="B669" s="24" t="s">
        <v>1314</v>
      </c>
      <c r="C669" s="24" t="s">
        <v>139</v>
      </c>
      <c r="D669" s="66" t="s">
        <v>142</v>
      </c>
      <c r="E669" s="66" t="s">
        <v>33</v>
      </c>
      <c r="F669" s="64" t="s">
        <v>32</v>
      </c>
      <c r="G669" s="85"/>
      <c r="H669" s="85"/>
      <c r="I669" s="85"/>
      <c r="J669" s="85"/>
      <c r="K669" s="85"/>
      <c r="L669" s="85"/>
      <c r="M669" s="85"/>
      <c r="N669" s="85"/>
      <c r="O669" s="85"/>
      <c r="P669" s="85">
        <v>1.3</v>
      </c>
      <c r="Q669" s="26" t="s">
        <v>1314</v>
      </c>
      <c r="R669" s="26" t="s">
        <v>1314</v>
      </c>
    </row>
    <row r="670" spans="1:18" s="21" customFormat="1" ht="12.75" hidden="1" x14ac:dyDescent="0.2">
      <c r="A670" s="66" t="s">
        <v>869</v>
      </c>
      <c r="B670" s="24" t="s">
        <v>1314</v>
      </c>
      <c r="C670" s="24" t="s">
        <v>143</v>
      </c>
      <c r="D670" s="66" t="s">
        <v>144</v>
      </c>
      <c r="E670" s="66" t="s">
        <v>33</v>
      </c>
      <c r="F670" s="64" t="s">
        <v>32</v>
      </c>
      <c r="G670" s="85">
        <v>0.7</v>
      </c>
      <c r="H670" s="85">
        <v>0.7</v>
      </c>
      <c r="I670" s="85">
        <v>0.7</v>
      </c>
      <c r="J670" s="85">
        <v>0.7</v>
      </c>
      <c r="K670" s="85">
        <v>0.7</v>
      </c>
      <c r="L670" s="85">
        <v>0.7</v>
      </c>
      <c r="M670" s="85">
        <v>0.7</v>
      </c>
      <c r="N670" s="85">
        <v>0.7</v>
      </c>
      <c r="O670" s="85">
        <v>0.7</v>
      </c>
      <c r="P670" s="85">
        <v>0.7</v>
      </c>
      <c r="Q670" s="26" t="s">
        <v>1314</v>
      </c>
      <c r="R670" s="26" t="s">
        <v>1314</v>
      </c>
    </row>
    <row r="671" spans="1:18" s="21" customFormat="1" ht="12.75" hidden="1" x14ac:dyDescent="0.2">
      <c r="A671" s="66" t="s">
        <v>870</v>
      </c>
      <c r="B671" s="24" t="s">
        <v>1314</v>
      </c>
      <c r="C671" s="24" t="s">
        <v>145</v>
      </c>
      <c r="D671" s="66" t="s">
        <v>144</v>
      </c>
      <c r="E671" s="66" t="s">
        <v>33</v>
      </c>
      <c r="F671" s="64" t="s">
        <v>32</v>
      </c>
      <c r="G671" s="85"/>
      <c r="H671" s="85">
        <v>0.6</v>
      </c>
      <c r="I671" s="85">
        <v>0.6</v>
      </c>
      <c r="J671" s="85">
        <v>0.6</v>
      </c>
      <c r="K671" s="85">
        <v>0.6</v>
      </c>
      <c r="L671" s="85">
        <v>0.6</v>
      </c>
      <c r="M671" s="85">
        <v>0.6</v>
      </c>
      <c r="N671" s="85">
        <v>0.6</v>
      </c>
      <c r="O671" s="85">
        <v>0.6</v>
      </c>
      <c r="P671" s="85">
        <v>0.6</v>
      </c>
      <c r="Q671" s="26" t="s">
        <v>1314</v>
      </c>
      <c r="R671" s="26" t="s">
        <v>1314</v>
      </c>
    </row>
    <row r="672" spans="1:18" s="21" customFormat="1" ht="12.75" hidden="1" x14ac:dyDescent="0.2">
      <c r="A672" s="66" t="s">
        <v>871</v>
      </c>
      <c r="B672" s="24" t="s">
        <v>1314</v>
      </c>
      <c r="C672" s="24" t="s">
        <v>146</v>
      </c>
      <c r="D672" s="66" t="s">
        <v>161</v>
      </c>
      <c r="E672" s="66" t="s">
        <v>33</v>
      </c>
      <c r="F672" s="64" t="s">
        <v>32</v>
      </c>
      <c r="G672" s="85"/>
      <c r="H672" s="85"/>
      <c r="I672" s="85">
        <v>0.45</v>
      </c>
      <c r="J672" s="85">
        <v>0.45</v>
      </c>
      <c r="K672" s="85">
        <v>0.45</v>
      </c>
      <c r="L672" s="85">
        <v>0.45</v>
      </c>
      <c r="M672" s="85">
        <v>0.45</v>
      </c>
      <c r="N672" s="85">
        <v>0.45</v>
      </c>
      <c r="O672" s="85">
        <v>0.45</v>
      </c>
      <c r="P672" s="85">
        <v>0.45</v>
      </c>
      <c r="Q672" s="66" t="s">
        <v>1314</v>
      </c>
      <c r="R672" s="66" t="s">
        <v>1314</v>
      </c>
    </row>
    <row r="673" spans="1:18" s="21" customFormat="1" ht="12.75" hidden="1" x14ac:dyDescent="0.2">
      <c r="A673" s="66" t="s">
        <v>872</v>
      </c>
      <c r="B673" s="24" t="s">
        <v>1314</v>
      </c>
      <c r="C673" s="24" t="s">
        <v>147</v>
      </c>
      <c r="D673" s="66" t="s">
        <v>148</v>
      </c>
      <c r="E673" s="66" t="s">
        <v>33</v>
      </c>
      <c r="F673" s="64" t="s">
        <v>32</v>
      </c>
      <c r="G673" s="85"/>
      <c r="H673" s="85"/>
      <c r="I673" s="85">
        <v>0.85</v>
      </c>
      <c r="J673" s="85">
        <v>0.85</v>
      </c>
      <c r="K673" s="85">
        <v>0.85</v>
      </c>
      <c r="L673" s="85">
        <v>0.85</v>
      </c>
      <c r="M673" s="85">
        <v>0.85</v>
      </c>
      <c r="N673" s="85">
        <v>0.85</v>
      </c>
      <c r="O673" s="85">
        <v>0.85</v>
      </c>
      <c r="P673" s="85">
        <v>0.85</v>
      </c>
      <c r="Q673" s="66" t="s">
        <v>1314</v>
      </c>
      <c r="R673" s="66" t="s">
        <v>1314</v>
      </c>
    </row>
    <row r="674" spans="1:18" s="21" customFormat="1" ht="12.75" hidden="1" x14ac:dyDescent="0.2">
      <c r="A674" s="66" t="s">
        <v>873</v>
      </c>
      <c r="B674" s="24" t="s">
        <v>1314</v>
      </c>
      <c r="C674" s="24" t="s">
        <v>149</v>
      </c>
      <c r="D674" s="66" t="s">
        <v>162</v>
      </c>
      <c r="E674" s="66" t="s">
        <v>33</v>
      </c>
      <c r="F674" s="64" t="s">
        <v>32</v>
      </c>
      <c r="G674" s="85"/>
      <c r="H674" s="85"/>
      <c r="I674" s="85"/>
      <c r="J674" s="85">
        <v>0.4</v>
      </c>
      <c r="K674" s="85">
        <v>0.4</v>
      </c>
      <c r="L674" s="85">
        <v>0.4</v>
      </c>
      <c r="M674" s="85">
        <v>0.4</v>
      </c>
      <c r="N674" s="85">
        <v>0.4</v>
      </c>
      <c r="O674" s="85">
        <v>0.4</v>
      </c>
      <c r="P674" s="85">
        <v>0.4</v>
      </c>
      <c r="Q674" s="66" t="s">
        <v>1314</v>
      </c>
      <c r="R674" s="66" t="s">
        <v>1314</v>
      </c>
    </row>
    <row r="675" spans="1:18" s="21" customFormat="1" ht="12.75" hidden="1" x14ac:dyDescent="0.2">
      <c r="A675" s="66" t="s">
        <v>874</v>
      </c>
      <c r="B675" s="24" t="s">
        <v>1314</v>
      </c>
      <c r="C675" s="24" t="s">
        <v>150</v>
      </c>
      <c r="D675" s="66" t="s">
        <v>151</v>
      </c>
      <c r="E675" s="66" t="s">
        <v>33</v>
      </c>
      <c r="F675" s="64" t="s">
        <v>32</v>
      </c>
      <c r="G675" s="88"/>
      <c r="H675" s="88"/>
      <c r="I675" s="63">
        <v>0.9</v>
      </c>
      <c r="J675" s="63">
        <v>0.9</v>
      </c>
      <c r="K675" s="63">
        <v>0.9</v>
      </c>
      <c r="L675" s="63">
        <v>0.9</v>
      </c>
      <c r="M675" s="63">
        <v>0.9</v>
      </c>
      <c r="N675" s="63">
        <v>0.9</v>
      </c>
      <c r="O675" s="63">
        <v>0.9</v>
      </c>
      <c r="P675" s="63">
        <v>0.9</v>
      </c>
      <c r="Q675" s="66" t="s">
        <v>1314</v>
      </c>
      <c r="R675" s="66" t="s">
        <v>1314</v>
      </c>
    </row>
    <row r="676" spans="1:18" s="21" customFormat="1" ht="12.75" hidden="1" x14ac:dyDescent="0.2">
      <c r="A676" s="66" t="s">
        <v>875</v>
      </c>
      <c r="B676" s="24" t="s">
        <v>1314</v>
      </c>
      <c r="C676" s="24" t="s">
        <v>152</v>
      </c>
      <c r="D676" s="66" t="s">
        <v>153</v>
      </c>
      <c r="E676" s="66" t="s">
        <v>33</v>
      </c>
      <c r="F676" s="64" t="s">
        <v>32</v>
      </c>
      <c r="G676" s="85"/>
      <c r="H676" s="85"/>
      <c r="I676" s="85"/>
      <c r="J676" s="85"/>
      <c r="K676" s="85"/>
      <c r="L676" s="85">
        <v>0.7</v>
      </c>
      <c r="M676" s="85">
        <v>0.7</v>
      </c>
      <c r="N676" s="85">
        <v>0.7</v>
      </c>
      <c r="O676" s="85">
        <v>0.7</v>
      </c>
      <c r="P676" s="85">
        <v>0.7</v>
      </c>
      <c r="Q676" s="66" t="s">
        <v>1314</v>
      </c>
      <c r="R676" s="66" t="s">
        <v>1314</v>
      </c>
    </row>
    <row r="677" spans="1:18" s="21" customFormat="1" ht="12.75" hidden="1" x14ac:dyDescent="0.2">
      <c r="A677" s="66" t="s">
        <v>876</v>
      </c>
      <c r="B677" s="24" t="s">
        <v>1314</v>
      </c>
      <c r="C677" s="24" t="s">
        <v>154</v>
      </c>
      <c r="D677" s="66" t="s">
        <v>163</v>
      </c>
      <c r="E677" s="66" t="s">
        <v>33</v>
      </c>
      <c r="F677" s="64" t="s">
        <v>32</v>
      </c>
      <c r="G677" s="85"/>
      <c r="H677" s="85"/>
      <c r="I677" s="85"/>
      <c r="J677" s="85"/>
      <c r="K677" s="85"/>
      <c r="L677" s="85">
        <v>0.8</v>
      </c>
      <c r="M677" s="85">
        <v>0.8</v>
      </c>
      <c r="N677" s="85">
        <v>0.8</v>
      </c>
      <c r="O677" s="85">
        <v>0.8</v>
      </c>
      <c r="P677" s="85">
        <v>0.8</v>
      </c>
      <c r="Q677" s="66" t="s">
        <v>1314</v>
      </c>
      <c r="R677" s="66" t="s">
        <v>1314</v>
      </c>
    </row>
    <row r="678" spans="1:18" s="21" customFormat="1" ht="12.75" hidden="1" x14ac:dyDescent="0.2">
      <c r="A678" s="66" t="s">
        <v>877</v>
      </c>
      <c r="B678" s="24" t="s">
        <v>1314</v>
      </c>
      <c r="C678" s="24" t="s">
        <v>155</v>
      </c>
      <c r="D678" s="66" t="s">
        <v>156</v>
      </c>
      <c r="E678" s="66" t="s">
        <v>33</v>
      </c>
      <c r="F678" s="64" t="s">
        <v>32</v>
      </c>
      <c r="G678" s="85"/>
      <c r="H678" s="85"/>
      <c r="I678" s="85"/>
      <c r="J678" s="85"/>
      <c r="K678" s="85"/>
      <c r="L678" s="85"/>
      <c r="M678" s="85"/>
      <c r="N678" s="85"/>
      <c r="O678" s="85"/>
      <c r="P678" s="85">
        <v>0.5</v>
      </c>
      <c r="Q678" s="66" t="s">
        <v>1314</v>
      </c>
      <c r="R678" s="66" t="s">
        <v>1314</v>
      </c>
    </row>
    <row r="679" spans="1:18" s="21" customFormat="1" ht="12.75" hidden="1" x14ac:dyDescent="0.2">
      <c r="A679" s="66" t="s">
        <v>878</v>
      </c>
      <c r="B679" s="24" t="s">
        <v>1314</v>
      </c>
      <c r="C679" s="24" t="s">
        <v>157</v>
      </c>
      <c r="D679" s="66" t="s">
        <v>158</v>
      </c>
      <c r="E679" s="66" t="s">
        <v>33</v>
      </c>
      <c r="F679" s="64" t="s">
        <v>32</v>
      </c>
      <c r="G679" s="85"/>
      <c r="H679" s="85"/>
      <c r="I679" s="85"/>
      <c r="J679" s="85"/>
      <c r="K679" s="85"/>
      <c r="L679" s="85"/>
      <c r="M679" s="85"/>
      <c r="N679" s="85">
        <v>1.1000000000000001</v>
      </c>
      <c r="O679" s="85">
        <v>1.1000000000000001</v>
      </c>
      <c r="P679" s="85">
        <v>1.1000000000000001</v>
      </c>
      <c r="Q679" s="66" t="s">
        <v>1314</v>
      </c>
      <c r="R679" s="66" t="s">
        <v>1314</v>
      </c>
    </row>
    <row r="680" spans="1:18" s="21" customFormat="1" ht="12.75" hidden="1" x14ac:dyDescent="0.2">
      <c r="A680" s="66" t="s">
        <v>879</v>
      </c>
      <c r="B680" s="24" t="s">
        <v>1314</v>
      </c>
      <c r="C680" s="24" t="s">
        <v>159</v>
      </c>
      <c r="D680" s="66" t="s">
        <v>160</v>
      </c>
      <c r="E680" s="66" t="s">
        <v>33</v>
      </c>
      <c r="F680" s="64" t="s">
        <v>32</v>
      </c>
      <c r="G680" s="85"/>
      <c r="H680" s="85"/>
      <c r="I680" s="85"/>
      <c r="J680" s="85"/>
      <c r="K680" s="85"/>
      <c r="L680" s="85"/>
      <c r="M680" s="85"/>
      <c r="N680" s="85"/>
      <c r="O680" s="85">
        <v>2.75</v>
      </c>
      <c r="P680" s="85">
        <v>2.75</v>
      </c>
      <c r="Q680" s="66" t="s">
        <v>1314</v>
      </c>
      <c r="R680" s="66" t="s">
        <v>1314</v>
      </c>
    </row>
    <row r="681" spans="1:18" s="21" customFormat="1" ht="12.75" hidden="1" x14ac:dyDescent="0.2">
      <c r="A681" s="66" t="s">
        <v>880</v>
      </c>
      <c r="B681" s="24" t="s">
        <v>1314</v>
      </c>
      <c r="C681" s="24" t="s">
        <v>1312</v>
      </c>
      <c r="D681" s="66" t="s">
        <v>1313</v>
      </c>
      <c r="E681" s="66" t="s">
        <v>33</v>
      </c>
      <c r="F681" s="64" t="s">
        <v>32</v>
      </c>
      <c r="G681" s="85"/>
      <c r="H681" s="85"/>
      <c r="I681" s="85"/>
      <c r="J681" s="85"/>
      <c r="K681" s="85"/>
      <c r="L681" s="85"/>
      <c r="M681" s="85"/>
      <c r="N681" s="85"/>
      <c r="O681" s="85"/>
      <c r="P681" s="85">
        <v>2.5</v>
      </c>
      <c r="Q681" s="66" t="s">
        <v>1314</v>
      </c>
      <c r="R681" s="66" t="s">
        <v>1314</v>
      </c>
    </row>
    <row r="682" spans="1:18" s="21" customFormat="1" ht="38.25" hidden="1" x14ac:dyDescent="0.2">
      <c r="A682" s="66" t="s">
        <v>881</v>
      </c>
      <c r="B682" s="24" t="s">
        <v>726</v>
      </c>
      <c r="C682" s="24" t="s">
        <v>1407</v>
      </c>
      <c r="D682" s="66" t="s">
        <v>1365</v>
      </c>
      <c r="E682" s="66" t="s">
        <v>33</v>
      </c>
      <c r="F682" s="81" t="s">
        <v>28</v>
      </c>
      <c r="G682" s="85"/>
      <c r="H682" s="85"/>
      <c r="I682" s="85">
        <v>1</v>
      </c>
      <c r="J682" s="85">
        <v>1</v>
      </c>
      <c r="K682" s="85">
        <v>1</v>
      </c>
      <c r="L682" s="85">
        <v>1</v>
      </c>
      <c r="M682" s="85">
        <v>1</v>
      </c>
      <c r="N682" s="85">
        <v>1</v>
      </c>
      <c r="O682" s="85">
        <v>1</v>
      </c>
      <c r="P682" s="85">
        <v>1</v>
      </c>
      <c r="Q682" s="66" t="s">
        <v>670</v>
      </c>
      <c r="R682" s="66" t="s">
        <v>671</v>
      </c>
    </row>
    <row r="683" spans="1:18" s="21" customFormat="1" ht="51" hidden="1" x14ac:dyDescent="0.2">
      <c r="A683" s="66" t="s">
        <v>918</v>
      </c>
      <c r="B683" s="24" t="s">
        <v>727</v>
      </c>
      <c r="C683" s="24" t="s">
        <v>1408</v>
      </c>
      <c r="D683" s="66" t="s">
        <v>1366</v>
      </c>
      <c r="E683" s="66" t="s">
        <v>33</v>
      </c>
      <c r="F683" s="81" t="s">
        <v>28</v>
      </c>
      <c r="G683" s="85">
        <v>1.7</v>
      </c>
      <c r="H683" s="85">
        <v>1.7</v>
      </c>
      <c r="I683" s="85">
        <v>1.7</v>
      </c>
      <c r="J683" s="85">
        <v>1.7</v>
      </c>
      <c r="K683" s="85">
        <v>1.7</v>
      </c>
      <c r="L683" s="85">
        <v>1.7</v>
      </c>
      <c r="M683" s="85">
        <v>1.7</v>
      </c>
      <c r="N683" s="85">
        <v>1.7</v>
      </c>
      <c r="O683" s="85">
        <v>1.7</v>
      </c>
      <c r="P683" s="85">
        <v>1.7</v>
      </c>
      <c r="Q683" s="66" t="s">
        <v>670</v>
      </c>
      <c r="R683" s="66" t="s">
        <v>671</v>
      </c>
    </row>
    <row r="684" spans="1:18" s="21" customFormat="1" ht="38.25" hidden="1" x14ac:dyDescent="0.2">
      <c r="A684" s="66" t="s">
        <v>919</v>
      </c>
      <c r="B684" s="24" t="s">
        <v>728</v>
      </c>
      <c r="C684" s="24" t="s">
        <v>1409</v>
      </c>
      <c r="D684" s="66" t="s">
        <v>1367</v>
      </c>
      <c r="E684" s="66" t="s">
        <v>33</v>
      </c>
      <c r="F684" s="81" t="s">
        <v>28</v>
      </c>
      <c r="G684" s="85"/>
      <c r="H684" s="85"/>
      <c r="I684" s="85"/>
      <c r="J684" s="85"/>
      <c r="K684" s="85"/>
      <c r="L684" s="85"/>
      <c r="M684" s="85">
        <v>1.05</v>
      </c>
      <c r="N684" s="85">
        <v>1.05</v>
      </c>
      <c r="O684" s="85">
        <v>1.05</v>
      </c>
      <c r="P684" s="85">
        <v>1.05</v>
      </c>
      <c r="Q684" s="66" t="s">
        <v>670</v>
      </c>
      <c r="R684" s="66" t="s">
        <v>671</v>
      </c>
    </row>
    <row r="685" spans="1:18" s="21" customFormat="1" ht="51" hidden="1" x14ac:dyDescent="0.2">
      <c r="A685" s="66" t="s">
        <v>920</v>
      </c>
      <c r="B685" s="24" t="s">
        <v>729</v>
      </c>
      <c r="C685" s="24" t="s">
        <v>1410</v>
      </c>
      <c r="D685" s="66" t="s">
        <v>1368</v>
      </c>
      <c r="E685" s="66" t="s">
        <v>33</v>
      </c>
      <c r="F685" s="81" t="s">
        <v>28</v>
      </c>
      <c r="G685" s="85"/>
      <c r="H685" s="85"/>
      <c r="I685" s="85"/>
      <c r="J685" s="85"/>
      <c r="K685" s="85">
        <v>1.45</v>
      </c>
      <c r="L685" s="85">
        <v>1.45</v>
      </c>
      <c r="M685" s="85">
        <v>1.45</v>
      </c>
      <c r="N685" s="85">
        <v>1.45</v>
      </c>
      <c r="O685" s="85">
        <v>1.45</v>
      </c>
      <c r="P685" s="85">
        <v>1.45</v>
      </c>
      <c r="Q685" s="66" t="s">
        <v>670</v>
      </c>
      <c r="R685" s="66" t="s">
        <v>671</v>
      </c>
    </row>
    <row r="686" spans="1:18" s="21" customFormat="1" ht="38.25" hidden="1" x14ac:dyDescent="0.2">
      <c r="A686" s="66" t="s">
        <v>921</v>
      </c>
      <c r="B686" s="24" t="s">
        <v>730</v>
      </c>
      <c r="C686" s="24" t="s">
        <v>1403</v>
      </c>
      <c r="D686" s="66" t="s">
        <v>1369</v>
      </c>
      <c r="E686" s="66" t="s">
        <v>33</v>
      </c>
      <c r="F686" s="64" t="s">
        <v>31</v>
      </c>
      <c r="G686" s="85"/>
      <c r="H686" s="85"/>
      <c r="I686" s="85"/>
      <c r="J686" s="85"/>
      <c r="K686" s="85"/>
      <c r="L686" s="85"/>
      <c r="M686" s="85"/>
      <c r="N686" s="85"/>
      <c r="O686" s="85">
        <v>1.75</v>
      </c>
      <c r="P686" s="85">
        <v>1.75</v>
      </c>
      <c r="Q686" s="66" t="s">
        <v>670</v>
      </c>
      <c r="R686" s="66" t="s">
        <v>671</v>
      </c>
    </row>
    <row r="687" spans="1:18" s="21" customFormat="1" ht="63.75" hidden="1" x14ac:dyDescent="0.2">
      <c r="A687" s="66" t="s">
        <v>922</v>
      </c>
      <c r="B687" s="24" t="s">
        <v>731</v>
      </c>
      <c r="C687" s="24" t="s">
        <v>1404</v>
      </c>
      <c r="D687" s="66" t="s">
        <v>1370</v>
      </c>
      <c r="E687" s="66" t="s">
        <v>33</v>
      </c>
      <c r="F687" s="64" t="s">
        <v>31</v>
      </c>
      <c r="G687" s="85"/>
      <c r="H687" s="85"/>
      <c r="I687" s="85"/>
      <c r="J687" s="85"/>
      <c r="K687" s="85">
        <v>3.25</v>
      </c>
      <c r="L687" s="85">
        <v>3.25</v>
      </c>
      <c r="M687" s="85">
        <v>3.25</v>
      </c>
      <c r="N687" s="85">
        <v>3.25</v>
      </c>
      <c r="O687" s="85">
        <v>3.25</v>
      </c>
      <c r="P687" s="85">
        <v>3.25</v>
      </c>
      <c r="Q687" s="66" t="s">
        <v>670</v>
      </c>
      <c r="R687" s="66" t="s">
        <v>671</v>
      </c>
    </row>
    <row r="688" spans="1:18" s="21" customFormat="1" ht="25.5" hidden="1" x14ac:dyDescent="0.2">
      <c r="A688" s="66" t="s">
        <v>923</v>
      </c>
      <c r="B688" s="24" t="s">
        <v>732</v>
      </c>
      <c r="C688" s="24" t="s">
        <v>1405</v>
      </c>
      <c r="D688" s="66" t="s">
        <v>1371</v>
      </c>
      <c r="E688" s="66" t="s">
        <v>33</v>
      </c>
      <c r="F688" s="64" t="s">
        <v>31</v>
      </c>
      <c r="G688" s="85"/>
      <c r="H688" s="85"/>
      <c r="I688" s="85"/>
      <c r="J688" s="85">
        <v>1.8</v>
      </c>
      <c r="K688" s="85">
        <v>1.8</v>
      </c>
      <c r="L688" s="85">
        <v>1.8</v>
      </c>
      <c r="M688" s="85">
        <v>1.8</v>
      </c>
      <c r="N688" s="85">
        <v>1.8</v>
      </c>
      <c r="O688" s="85">
        <v>1.8</v>
      </c>
      <c r="P688" s="85">
        <v>1.8</v>
      </c>
      <c r="Q688" s="66" t="s">
        <v>670</v>
      </c>
      <c r="R688" s="66" t="s">
        <v>671</v>
      </c>
    </row>
    <row r="689" spans="1:18" s="21" customFormat="1" ht="25.5" hidden="1" x14ac:dyDescent="0.2">
      <c r="A689" s="66" t="s">
        <v>924</v>
      </c>
      <c r="B689" s="24" t="s">
        <v>733</v>
      </c>
      <c r="C689" s="24" t="s">
        <v>1406</v>
      </c>
      <c r="D689" s="66" t="s">
        <v>1372</v>
      </c>
      <c r="E689" s="66" t="s">
        <v>33</v>
      </c>
      <c r="F689" s="64" t="s">
        <v>31</v>
      </c>
      <c r="G689" s="85"/>
      <c r="H689" s="85"/>
      <c r="I689" s="85"/>
      <c r="J689" s="85"/>
      <c r="K689" s="85"/>
      <c r="L689" s="85"/>
      <c r="M689" s="85"/>
      <c r="N689" s="85"/>
      <c r="O689" s="85"/>
      <c r="P689" s="85">
        <v>2.2999999999999998</v>
      </c>
      <c r="Q689" s="66" t="s">
        <v>670</v>
      </c>
      <c r="R689" s="66" t="s">
        <v>671</v>
      </c>
    </row>
    <row r="690" spans="1:18" s="21" customFormat="1" ht="76.5" hidden="1" x14ac:dyDescent="0.2">
      <c r="A690" s="66" t="s">
        <v>1411</v>
      </c>
      <c r="B690" s="24" t="s">
        <v>734</v>
      </c>
      <c r="C690" s="24" t="s">
        <v>1402</v>
      </c>
      <c r="D690" s="66" t="s">
        <v>1373</v>
      </c>
      <c r="E690" s="66" t="s">
        <v>33</v>
      </c>
      <c r="F690" s="64" t="s">
        <v>31</v>
      </c>
      <c r="G690" s="85"/>
      <c r="H690" s="85"/>
      <c r="I690" s="85">
        <v>5.33</v>
      </c>
      <c r="J690" s="85">
        <v>5.33</v>
      </c>
      <c r="K690" s="85">
        <v>5.33</v>
      </c>
      <c r="L690" s="85">
        <v>5.33</v>
      </c>
      <c r="M690" s="85">
        <v>5.33</v>
      </c>
      <c r="N690" s="85">
        <v>5.33</v>
      </c>
      <c r="O690" s="85">
        <v>5.33</v>
      </c>
      <c r="P690" s="85">
        <v>5.33</v>
      </c>
      <c r="Q690" s="66" t="s">
        <v>670</v>
      </c>
      <c r="R690" s="66" t="s">
        <v>671</v>
      </c>
    </row>
    <row r="691" spans="1:18" s="21" customFormat="1" ht="89.25" hidden="1" x14ac:dyDescent="0.2">
      <c r="A691" s="66" t="s">
        <v>1412</v>
      </c>
      <c r="B691" s="24" t="s">
        <v>735</v>
      </c>
      <c r="C691" s="24" t="s">
        <v>1402</v>
      </c>
      <c r="D691" s="66" t="s">
        <v>1374</v>
      </c>
      <c r="E691" s="66" t="s">
        <v>33</v>
      </c>
      <c r="F691" s="64" t="s">
        <v>31</v>
      </c>
      <c r="G691" s="85"/>
      <c r="H691" s="85"/>
      <c r="I691" s="85"/>
      <c r="J691" s="85"/>
      <c r="K691" s="85"/>
      <c r="L691" s="85"/>
      <c r="M691" s="85"/>
      <c r="N691" s="85"/>
      <c r="O691" s="85"/>
      <c r="P691" s="85">
        <v>3.86</v>
      </c>
      <c r="Q691" s="66" t="s">
        <v>670</v>
      </c>
      <c r="R691" s="66" t="s">
        <v>671</v>
      </c>
    </row>
    <row r="692" spans="1:18" s="21" customFormat="1" ht="12.75" hidden="1" x14ac:dyDescent="0.2">
      <c r="A692" s="66" t="s">
        <v>1047</v>
      </c>
      <c r="B692" s="24" t="s">
        <v>736</v>
      </c>
      <c r="C692" s="24" t="s">
        <v>1398</v>
      </c>
      <c r="D692" s="66" t="s">
        <v>1375</v>
      </c>
      <c r="E692" s="66" t="s">
        <v>33</v>
      </c>
      <c r="F692" s="81" t="s">
        <v>28</v>
      </c>
      <c r="G692" s="85"/>
      <c r="H692" s="85"/>
      <c r="I692" s="85"/>
      <c r="J692" s="85"/>
      <c r="K692" s="85"/>
      <c r="L692" s="85">
        <v>0.5</v>
      </c>
      <c r="M692" s="85">
        <v>0.5</v>
      </c>
      <c r="N692" s="85">
        <v>0.5</v>
      </c>
      <c r="O692" s="85">
        <v>0.5</v>
      </c>
      <c r="P692" s="85">
        <v>0.5</v>
      </c>
      <c r="Q692" s="66" t="s">
        <v>670</v>
      </c>
      <c r="R692" s="66" t="s">
        <v>671</v>
      </c>
    </row>
    <row r="693" spans="1:18" s="21" customFormat="1" ht="12.75" hidden="1" x14ac:dyDescent="0.2">
      <c r="A693" s="66" t="s">
        <v>1413</v>
      </c>
      <c r="B693" s="24" t="s">
        <v>736</v>
      </c>
      <c r="C693" s="24" t="s">
        <v>1399</v>
      </c>
      <c r="D693" s="66" t="s">
        <v>1376</v>
      </c>
      <c r="E693" s="66" t="s">
        <v>33</v>
      </c>
      <c r="F693" s="81" t="s">
        <v>28</v>
      </c>
      <c r="G693" s="85"/>
      <c r="H693" s="85"/>
      <c r="I693" s="85"/>
      <c r="J693" s="85"/>
      <c r="K693" s="85"/>
      <c r="L693" s="85">
        <v>0.75</v>
      </c>
      <c r="M693" s="85">
        <v>0.75</v>
      </c>
      <c r="N693" s="85">
        <v>0.75</v>
      </c>
      <c r="O693" s="85">
        <v>0.75</v>
      </c>
      <c r="P693" s="85">
        <v>0.75</v>
      </c>
      <c r="Q693" s="66" t="s">
        <v>670</v>
      </c>
      <c r="R693" s="66" t="s">
        <v>671</v>
      </c>
    </row>
    <row r="694" spans="1:18" s="21" customFormat="1" ht="25.5" hidden="1" x14ac:dyDescent="0.2">
      <c r="A694" s="66" t="s">
        <v>1048</v>
      </c>
      <c r="B694" s="24" t="s">
        <v>737</v>
      </c>
      <c r="C694" s="24" t="s">
        <v>1400</v>
      </c>
      <c r="D694" s="66" t="s">
        <v>1377</v>
      </c>
      <c r="E694" s="66" t="s">
        <v>33</v>
      </c>
      <c r="F694" s="81" t="s">
        <v>28</v>
      </c>
      <c r="G694" s="85">
        <v>2.17</v>
      </c>
      <c r="H694" s="85">
        <v>2.17</v>
      </c>
      <c r="I694" s="85">
        <v>2.17</v>
      </c>
      <c r="J694" s="85">
        <v>2.17</v>
      </c>
      <c r="K694" s="85">
        <v>2.17</v>
      </c>
      <c r="L694" s="85">
        <v>2.17</v>
      </c>
      <c r="M694" s="85">
        <v>2.17</v>
      </c>
      <c r="N694" s="85">
        <v>2.17</v>
      </c>
      <c r="O694" s="85">
        <v>2.17</v>
      </c>
      <c r="P694" s="85">
        <v>2.17</v>
      </c>
      <c r="Q694" s="66" t="s">
        <v>670</v>
      </c>
      <c r="R694" s="66" t="s">
        <v>671</v>
      </c>
    </row>
    <row r="695" spans="1:18" s="21" customFormat="1" ht="25.5" hidden="1" x14ac:dyDescent="0.2">
      <c r="A695" s="66" t="s">
        <v>1049</v>
      </c>
      <c r="B695" s="24" t="s">
        <v>737</v>
      </c>
      <c r="C695" s="24" t="s">
        <v>1401</v>
      </c>
      <c r="D695" s="66" t="s">
        <v>1378</v>
      </c>
      <c r="E695" s="66" t="s">
        <v>33</v>
      </c>
      <c r="F695" s="81" t="s">
        <v>28</v>
      </c>
      <c r="G695" s="85"/>
      <c r="H695" s="85"/>
      <c r="I695" s="85"/>
      <c r="J695" s="85"/>
      <c r="K695" s="85"/>
      <c r="L695" s="85"/>
      <c r="M695" s="85"/>
      <c r="N695" s="85"/>
      <c r="O695" s="85">
        <v>2.67</v>
      </c>
      <c r="P695" s="85">
        <v>2.67</v>
      </c>
      <c r="Q695" s="66" t="s">
        <v>670</v>
      </c>
      <c r="R695" s="66" t="s">
        <v>671</v>
      </c>
    </row>
    <row r="696" spans="1:18" s="21" customFormat="1" ht="38.25" hidden="1" x14ac:dyDescent="0.2">
      <c r="A696" s="66" t="s">
        <v>1050</v>
      </c>
      <c r="B696" s="24" t="s">
        <v>1418</v>
      </c>
      <c r="C696" s="24" t="s">
        <v>1396</v>
      </c>
      <c r="D696" s="66" t="s">
        <v>1379</v>
      </c>
      <c r="E696" s="66" t="s">
        <v>33</v>
      </c>
      <c r="F696" s="81" t="s">
        <v>28</v>
      </c>
      <c r="G696" s="85"/>
      <c r="H696" s="85"/>
      <c r="I696" s="85"/>
      <c r="J696" s="85"/>
      <c r="K696" s="85"/>
      <c r="L696" s="85"/>
      <c r="M696" s="85"/>
      <c r="N696" s="85"/>
      <c r="O696" s="85">
        <v>2.41</v>
      </c>
      <c r="P696" s="85">
        <v>2.41</v>
      </c>
      <c r="Q696" s="66" t="s">
        <v>670</v>
      </c>
      <c r="R696" s="66" t="s">
        <v>671</v>
      </c>
    </row>
    <row r="697" spans="1:18" s="21" customFormat="1" ht="51" hidden="1" x14ac:dyDescent="0.2">
      <c r="A697" s="66" t="s">
        <v>1051</v>
      </c>
      <c r="B697" s="24" t="s">
        <v>1419</v>
      </c>
      <c r="C697" s="24" t="s">
        <v>1397</v>
      </c>
      <c r="D697" s="66" t="s">
        <v>1380</v>
      </c>
      <c r="E697" s="66" t="s">
        <v>33</v>
      </c>
      <c r="F697" s="81" t="s">
        <v>28</v>
      </c>
      <c r="G697" s="85"/>
      <c r="H697" s="85">
        <v>2.34</v>
      </c>
      <c r="I697" s="85">
        <v>2.34</v>
      </c>
      <c r="J697" s="85">
        <v>2.34</v>
      </c>
      <c r="K697" s="85">
        <v>2.34</v>
      </c>
      <c r="L697" s="85">
        <v>2.34</v>
      </c>
      <c r="M697" s="85">
        <v>2.34</v>
      </c>
      <c r="N697" s="85">
        <v>2.34</v>
      </c>
      <c r="O697" s="85">
        <v>2.34</v>
      </c>
      <c r="P697" s="85">
        <v>2.34</v>
      </c>
      <c r="Q697" s="66" t="s">
        <v>670</v>
      </c>
      <c r="R697" s="66" t="s">
        <v>671</v>
      </c>
    </row>
    <row r="698" spans="1:18" s="21" customFormat="1" ht="38.25" hidden="1" x14ac:dyDescent="0.2">
      <c r="A698" s="66" t="s">
        <v>1052</v>
      </c>
      <c r="B698" s="24" t="s">
        <v>1420</v>
      </c>
      <c r="C698" s="24" t="s">
        <v>2308</v>
      </c>
      <c r="D698" s="66" t="s">
        <v>1441</v>
      </c>
      <c r="E698" s="66" t="s">
        <v>33</v>
      </c>
      <c r="F698" s="81" t="s">
        <v>28</v>
      </c>
      <c r="G698" s="85">
        <v>0.45</v>
      </c>
      <c r="H698" s="85">
        <v>0.45</v>
      </c>
      <c r="I698" s="85">
        <v>0.45</v>
      </c>
      <c r="J698" s="85">
        <v>0.45</v>
      </c>
      <c r="K698" s="85">
        <v>0.45</v>
      </c>
      <c r="L698" s="85">
        <v>0.45</v>
      </c>
      <c r="M698" s="85">
        <v>0.45</v>
      </c>
      <c r="N698" s="85">
        <v>0.45</v>
      </c>
      <c r="O698" s="85">
        <v>0.45</v>
      </c>
      <c r="P698" s="85">
        <v>0.45</v>
      </c>
      <c r="Q698" s="66" t="s">
        <v>1439</v>
      </c>
      <c r="R698" s="66" t="s">
        <v>671</v>
      </c>
    </row>
    <row r="699" spans="1:18" s="21" customFormat="1" ht="25.5" hidden="1" x14ac:dyDescent="0.2">
      <c r="A699" s="66" t="s">
        <v>1053</v>
      </c>
      <c r="B699" s="24" t="s">
        <v>1421</v>
      </c>
      <c r="C699" s="24" t="s">
        <v>2308</v>
      </c>
      <c r="D699" s="66" t="s">
        <v>1442</v>
      </c>
      <c r="E699" s="66" t="s">
        <v>33</v>
      </c>
      <c r="F699" s="64" t="s">
        <v>31</v>
      </c>
      <c r="G699" s="85"/>
      <c r="H699" s="85">
        <v>0.18</v>
      </c>
      <c r="I699" s="85">
        <v>0.18</v>
      </c>
      <c r="J699" s="85">
        <v>0.18</v>
      </c>
      <c r="K699" s="85">
        <v>0.18</v>
      </c>
      <c r="L699" s="85">
        <v>0.18</v>
      </c>
      <c r="M699" s="85">
        <v>0.18</v>
      </c>
      <c r="N699" s="85">
        <v>0.18</v>
      </c>
      <c r="O699" s="85">
        <v>0.18</v>
      </c>
      <c r="P699" s="85">
        <v>0.18</v>
      </c>
      <c r="Q699" s="66" t="s">
        <v>1439</v>
      </c>
      <c r="R699" s="66" t="s">
        <v>671</v>
      </c>
    </row>
    <row r="700" spans="1:18" s="21" customFormat="1" ht="25.5" hidden="1" x14ac:dyDescent="0.2">
      <c r="A700" s="66" t="s">
        <v>1054</v>
      </c>
      <c r="B700" s="24" t="s">
        <v>1422</v>
      </c>
      <c r="C700" s="24" t="s">
        <v>2308</v>
      </c>
      <c r="D700" s="66" t="s">
        <v>1443</v>
      </c>
      <c r="E700" s="66" t="s">
        <v>33</v>
      </c>
      <c r="F700" s="81" t="s">
        <v>28</v>
      </c>
      <c r="G700" s="85"/>
      <c r="H700" s="85"/>
      <c r="I700" s="85">
        <v>0.56000000000000005</v>
      </c>
      <c r="J700" s="85">
        <v>0.56000000000000005</v>
      </c>
      <c r="K700" s="85">
        <v>0.56000000000000005</v>
      </c>
      <c r="L700" s="85">
        <v>0.56000000000000005</v>
      </c>
      <c r="M700" s="85">
        <v>0.56000000000000005</v>
      </c>
      <c r="N700" s="85">
        <v>0.56000000000000005</v>
      </c>
      <c r="O700" s="85">
        <v>0.56000000000000005</v>
      </c>
      <c r="P700" s="85">
        <v>0.56000000000000005</v>
      </c>
      <c r="Q700" s="66" t="s">
        <v>1439</v>
      </c>
      <c r="R700" s="66" t="s">
        <v>671</v>
      </c>
    </row>
    <row r="701" spans="1:18" s="21" customFormat="1" ht="25.5" hidden="1" x14ac:dyDescent="0.2">
      <c r="A701" s="66" t="s">
        <v>1055</v>
      </c>
      <c r="B701" s="24" t="s">
        <v>1422</v>
      </c>
      <c r="C701" s="24" t="s">
        <v>2308</v>
      </c>
      <c r="D701" s="66" t="s">
        <v>1444</v>
      </c>
      <c r="E701" s="66" t="s">
        <v>33</v>
      </c>
      <c r="F701" s="81" t="s">
        <v>28</v>
      </c>
      <c r="G701" s="85"/>
      <c r="H701" s="85"/>
      <c r="I701" s="85"/>
      <c r="J701" s="85">
        <v>0.22</v>
      </c>
      <c r="K701" s="85">
        <v>0.22</v>
      </c>
      <c r="L701" s="85">
        <v>0.22</v>
      </c>
      <c r="M701" s="85">
        <v>0.22</v>
      </c>
      <c r="N701" s="85">
        <v>0.22</v>
      </c>
      <c r="O701" s="85">
        <v>0.22</v>
      </c>
      <c r="P701" s="85">
        <v>0.22</v>
      </c>
      <c r="Q701" s="66" t="s">
        <v>1439</v>
      </c>
      <c r="R701" s="66" t="s">
        <v>671</v>
      </c>
    </row>
    <row r="702" spans="1:18" s="21" customFormat="1" ht="25.5" hidden="1" x14ac:dyDescent="0.2">
      <c r="A702" s="66" t="s">
        <v>1056</v>
      </c>
      <c r="B702" s="24" t="s">
        <v>1423</v>
      </c>
      <c r="C702" s="24" t="s">
        <v>2308</v>
      </c>
      <c r="D702" s="66" t="s">
        <v>1388</v>
      </c>
      <c r="E702" s="66" t="s">
        <v>33</v>
      </c>
      <c r="F702" s="81" t="s">
        <v>28</v>
      </c>
      <c r="G702" s="85"/>
      <c r="H702" s="85"/>
      <c r="I702" s="85"/>
      <c r="J702" s="85"/>
      <c r="K702" s="85">
        <v>0.36</v>
      </c>
      <c r="L702" s="85">
        <v>0.36</v>
      </c>
      <c r="M702" s="85">
        <v>0.36</v>
      </c>
      <c r="N702" s="85">
        <v>0.36</v>
      </c>
      <c r="O702" s="85">
        <v>0.36</v>
      </c>
      <c r="P702" s="85">
        <v>0.36</v>
      </c>
      <c r="Q702" s="66" t="s">
        <v>1439</v>
      </c>
      <c r="R702" s="66" t="s">
        <v>671</v>
      </c>
    </row>
    <row r="703" spans="1:18" s="21" customFormat="1" ht="25.5" hidden="1" x14ac:dyDescent="0.2">
      <c r="A703" s="66" t="s">
        <v>1057</v>
      </c>
      <c r="B703" s="24" t="s">
        <v>1424</v>
      </c>
      <c r="C703" s="24" t="s">
        <v>2308</v>
      </c>
      <c r="D703" s="66" t="s">
        <v>1381</v>
      </c>
      <c r="E703" s="66" t="s">
        <v>33</v>
      </c>
      <c r="F703" s="64" t="s">
        <v>31</v>
      </c>
      <c r="G703" s="85">
        <v>0.11</v>
      </c>
      <c r="H703" s="85">
        <v>0.11</v>
      </c>
      <c r="I703" s="85">
        <v>0.11</v>
      </c>
      <c r="J703" s="85">
        <v>0.11</v>
      </c>
      <c r="K703" s="85">
        <v>0.11</v>
      </c>
      <c r="L703" s="85">
        <v>0.11</v>
      </c>
      <c r="M703" s="85">
        <v>0.11</v>
      </c>
      <c r="N703" s="85">
        <v>0.11</v>
      </c>
      <c r="O703" s="85">
        <v>0.11</v>
      </c>
      <c r="P703" s="85">
        <v>0.11</v>
      </c>
      <c r="Q703" s="66" t="s">
        <v>1439</v>
      </c>
      <c r="R703" s="66" t="s">
        <v>671</v>
      </c>
    </row>
    <row r="704" spans="1:18" s="21" customFormat="1" ht="25.5" hidden="1" x14ac:dyDescent="0.2">
      <c r="A704" s="66" t="s">
        <v>1058</v>
      </c>
      <c r="B704" s="24" t="s">
        <v>1425</v>
      </c>
      <c r="C704" s="24" t="s">
        <v>2308</v>
      </c>
      <c r="D704" s="66" t="s">
        <v>1382</v>
      </c>
      <c r="E704" s="66" t="s">
        <v>33</v>
      </c>
      <c r="F704" s="81" t="s">
        <v>28</v>
      </c>
      <c r="G704" s="85"/>
      <c r="H704" s="85">
        <v>0.39</v>
      </c>
      <c r="I704" s="85">
        <v>0.39</v>
      </c>
      <c r="J704" s="85">
        <v>0.39</v>
      </c>
      <c r="K704" s="85">
        <v>0.39</v>
      </c>
      <c r="L704" s="85">
        <v>0.39</v>
      </c>
      <c r="M704" s="85">
        <v>0.39</v>
      </c>
      <c r="N704" s="85">
        <v>0.39</v>
      </c>
      <c r="O704" s="85">
        <v>0.39</v>
      </c>
      <c r="P704" s="85">
        <v>0.39</v>
      </c>
      <c r="Q704" s="66" t="s">
        <v>1439</v>
      </c>
      <c r="R704" s="66" t="s">
        <v>671</v>
      </c>
    </row>
    <row r="705" spans="1:18" s="21" customFormat="1" ht="25.5" hidden="1" x14ac:dyDescent="0.2">
      <c r="A705" s="66" t="s">
        <v>1059</v>
      </c>
      <c r="B705" s="24" t="s">
        <v>1426</v>
      </c>
      <c r="C705" s="24" t="s">
        <v>2308</v>
      </c>
      <c r="D705" s="66" t="s">
        <v>1383</v>
      </c>
      <c r="E705" s="66" t="s">
        <v>33</v>
      </c>
      <c r="F705" s="81" t="s">
        <v>28</v>
      </c>
      <c r="G705" s="85"/>
      <c r="H705" s="85"/>
      <c r="I705" s="85">
        <v>0.3</v>
      </c>
      <c r="J705" s="85">
        <v>0.3</v>
      </c>
      <c r="K705" s="85">
        <v>0.3</v>
      </c>
      <c r="L705" s="85">
        <v>0.3</v>
      </c>
      <c r="M705" s="85">
        <v>0.3</v>
      </c>
      <c r="N705" s="85">
        <v>0.3</v>
      </c>
      <c r="O705" s="85">
        <v>0.3</v>
      </c>
      <c r="P705" s="85">
        <v>0.3</v>
      </c>
      <c r="Q705" s="66" t="s">
        <v>1439</v>
      </c>
      <c r="R705" s="66" t="s">
        <v>671</v>
      </c>
    </row>
    <row r="706" spans="1:18" s="21" customFormat="1" ht="25.5" hidden="1" x14ac:dyDescent="0.2">
      <c r="A706" s="66" t="s">
        <v>1060</v>
      </c>
      <c r="B706" s="24" t="s">
        <v>1427</v>
      </c>
      <c r="C706" s="24" t="s">
        <v>2308</v>
      </c>
      <c r="D706" s="66" t="s">
        <v>1384</v>
      </c>
      <c r="E706" s="66" t="s">
        <v>33</v>
      </c>
      <c r="F706" s="81" t="s">
        <v>28</v>
      </c>
      <c r="G706" s="85"/>
      <c r="H706" s="85"/>
      <c r="I706" s="85"/>
      <c r="J706" s="85">
        <v>0.23</v>
      </c>
      <c r="K706" s="85">
        <v>0.23</v>
      </c>
      <c r="L706" s="85">
        <v>0.23</v>
      </c>
      <c r="M706" s="85">
        <v>0.23</v>
      </c>
      <c r="N706" s="85">
        <v>0.23</v>
      </c>
      <c r="O706" s="85">
        <v>0.23</v>
      </c>
      <c r="P706" s="85">
        <v>0.23</v>
      </c>
      <c r="Q706" s="66" t="s">
        <v>1439</v>
      </c>
      <c r="R706" s="66" t="s">
        <v>671</v>
      </c>
    </row>
    <row r="707" spans="1:18" s="21" customFormat="1" ht="38.25" hidden="1" x14ac:dyDescent="0.2">
      <c r="A707" s="66" t="s">
        <v>1061</v>
      </c>
      <c r="B707" s="24" t="s">
        <v>1428</v>
      </c>
      <c r="C707" s="24" t="s">
        <v>2308</v>
      </c>
      <c r="D707" s="66" t="s">
        <v>1385</v>
      </c>
      <c r="E707" s="66" t="s">
        <v>33</v>
      </c>
      <c r="F707" s="81" t="s">
        <v>28</v>
      </c>
      <c r="G707" s="85"/>
      <c r="H707" s="85"/>
      <c r="I707" s="85"/>
      <c r="J707" s="85"/>
      <c r="K707" s="85">
        <v>0.28000000000000003</v>
      </c>
      <c r="L707" s="85">
        <v>0.28000000000000003</v>
      </c>
      <c r="M707" s="85">
        <v>0.28000000000000003</v>
      </c>
      <c r="N707" s="85">
        <v>0.28000000000000003</v>
      </c>
      <c r="O707" s="85">
        <v>0.28000000000000003</v>
      </c>
      <c r="P707" s="85">
        <v>0.28000000000000003</v>
      </c>
      <c r="Q707" s="66" t="s">
        <v>1439</v>
      </c>
      <c r="R707" s="66" t="s">
        <v>671</v>
      </c>
    </row>
    <row r="708" spans="1:18" s="21" customFormat="1" ht="38.25" hidden="1" x14ac:dyDescent="0.2">
      <c r="A708" s="66" t="s">
        <v>1109</v>
      </c>
      <c r="B708" s="24" t="s">
        <v>1429</v>
      </c>
      <c r="C708" s="24" t="s">
        <v>2309</v>
      </c>
      <c r="D708" s="66" t="s">
        <v>1386</v>
      </c>
      <c r="E708" s="66" t="s">
        <v>33</v>
      </c>
      <c r="F708" s="64" t="s">
        <v>31</v>
      </c>
      <c r="G708" s="85"/>
      <c r="H708" s="85"/>
      <c r="I708" s="85"/>
      <c r="J708" s="85"/>
      <c r="K708" s="85"/>
      <c r="L708" s="85">
        <v>0.48</v>
      </c>
      <c r="M708" s="85">
        <v>0.48</v>
      </c>
      <c r="N708" s="85">
        <v>0.48</v>
      </c>
      <c r="O708" s="85">
        <v>0.48</v>
      </c>
      <c r="P708" s="85">
        <v>0.48</v>
      </c>
      <c r="Q708" s="66" t="s">
        <v>1439</v>
      </c>
      <c r="R708" s="66" t="s">
        <v>671</v>
      </c>
    </row>
    <row r="709" spans="1:18" s="21" customFormat="1" ht="25.5" hidden="1" x14ac:dyDescent="0.2">
      <c r="A709" s="66" t="s">
        <v>1110</v>
      </c>
      <c r="B709" s="24" t="s">
        <v>1430</v>
      </c>
      <c r="C709" s="24" t="s">
        <v>2309</v>
      </c>
      <c r="D709" s="66" t="s">
        <v>1387</v>
      </c>
      <c r="E709" s="66" t="s">
        <v>33</v>
      </c>
      <c r="F709" s="64" t="s">
        <v>31</v>
      </c>
      <c r="G709" s="85"/>
      <c r="H709" s="85"/>
      <c r="I709" s="85"/>
      <c r="J709" s="85"/>
      <c r="K709" s="85"/>
      <c r="L709" s="85"/>
      <c r="M709" s="85">
        <v>0.6</v>
      </c>
      <c r="N709" s="85">
        <v>0.6</v>
      </c>
      <c r="O709" s="85">
        <v>0.6</v>
      </c>
      <c r="P709" s="85">
        <v>0.6</v>
      </c>
      <c r="Q709" s="66" t="s">
        <v>1439</v>
      </c>
      <c r="R709" s="66" t="s">
        <v>671</v>
      </c>
    </row>
    <row r="710" spans="1:18" s="21" customFormat="1" ht="25.5" hidden="1" x14ac:dyDescent="0.2">
      <c r="A710" s="66" t="s">
        <v>1111</v>
      </c>
      <c r="B710" s="24" t="s">
        <v>1431</v>
      </c>
      <c r="C710" s="24" t="s">
        <v>2309</v>
      </c>
      <c r="D710" s="66" t="s">
        <v>1388</v>
      </c>
      <c r="E710" s="66" t="s">
        <v>33</v>
      </c>
      <c r="F710" s="81" t="s">
        <v>28</v>
      </c>
      <c r="G710" s="85"/>
      <c r="H710" s="85"/>
      <c r="I710" s="85"/>
      <c r="J710" s="85"/>
      <c r="K710" s="85"/>
      <c r="L710" s="85"/>
      <c r="M710" s="85"/>
      <c r="N710" s="85">
        <v>0.35</v>
      </c>
      <c r="O710" s="85">
        <v>0.35</v>
      </c>
      <c r="P710" s="85">
        <v>0.35</v>
      </c>
      <c r="Q710" s="66" t="s">
        <v>1439</v>
      </c>
      <c r="R710" s="66" t="s">
        <v>671</v>
      </c>
    </row>
    <row r="711" spans="1:18" s="21" customFormat="1" ht="63.75" hidden="1" x14ac:dyDescent="0.2">
      <c r="A711" s="66" t="s">
        <v>1112</v>
      </c>
      <c r="B711" s="24" t="s">
        <v>1432</v>
      </c>
      <c r="C711" s="24" t="s">
        <v>2309</v>
      </c>
      <c r="D711" s="66" t="s">
        <v>1389</v>
      </c>
      <c r="E711" s="66" t="s">
        <v>33</v>
      </c>
      <c r="F711" s="81" t="s">
        <v>28</v>
      </c>
      <c r="G711" s="85"/>
      <c r="H711" s="85"/>
      <c r="I711" s="85"/>
      <c r="J711" s="85"/>
      <c r="K711" s="85"/>
      <c r="L711" s="85"/>
      <c r="M711" s="85"/>
      <c r="N711" s="85"/>
      <c r="O711" s="85">
        <v>0.5</v>
      </c>
      <c r="P711" s="85">
        <v>0.5</v>
      </c>
      <c r="Q711" s="66" t="s">
        <v>1439</v>
      </c>
      <c r="R711" s="66" t="s">
        <v>671</v>
      </c>
    </row>
    <row r="712" spans="1:18" s="21" customFormat="1" ht="63.75" hidden="1" x14ac:dyDescent="0.2">
      <c r="A712" s="66" t="s">
        <v>1113</v>
      </c>
      <c r="B712" s="24" t="s">
        <v>1433</v>
      </c>
      <c r="C712" s="24" t="s">
        <v>2309</v>
      </c>
      <c r="D712" s="66" t="s">
        <v>1390</v>
      </c>
      <c r="E712" s="66" t="s">
        <v>33</v>
      </c>
      <c r="F712" s="81" t="s">
        <v>28</v>
      </c>
      <c r="G712" s="85"/>
      <c r="H712" s="85"/>
      <c r="I712" s="85"/>
      <c r="J712" s="85"/>
      <c r="K712" s="85"/>
      <c r="L712" s="85"/>
      <c r="M712" s="85"/>
      <c r="N712" s="85"/>
      <c r="O712" s="85"/>
      <c r="P712" s="85">
        <v>0.6</v>
      </c>
      <c r="Q712" s="66" t="s">
        <v>1439</v>
      </c>
      <c r="R712" s="66" t="s">
        <v>671</v>
      </c>
    </row>
    <row r="713" spans="1:18" s="21" customFormat="1" ht="38.25" hidden="1" x14ac:dyDescent="0.2">
      <c r="A713" s="66" t="s">
        <v>1114</v>
      </c>
      <c r="B713" s="24" t="s">
        <v>1434</v>
      </c>
      <c r="C713" s="24" t="s">
        <v>2309</v>
      </c>
      <c r="D713" s="66" t="s">
        <v>1391</v>
      </c>
      <c r="E713" s="66" t="s">
        <v>33</v>
      </c>
      <c r="F713" s="81" t="s">
        <v>28</v>
      </c>
      <c r="G713" s="85"/>
      <c r="H713" s="85">
        <v>0.2</v>
      </c>
      <c r="I713" s="85">
        <v>0.2</v>
      </c>
      <c r="J713" s="85">
        <v>0.2</v>
      </c>
      <c r="K713" s="85">
        <v>0.2</v>
      </c>
      <c r="L713" s="85">
        <v>0.2</v>
      </c>
      <c r="M713" s="85">
        <v>0.2</v>
      </c>
      <c r="N713" s="85">
        <v>0.2</v>
      </c>
      <c r="O713" s="85">
        <v>0.2</v>
      </c>
      <c r="P713" s="85">
        <v>0.2</v>
      </c>
      <c r="Q713" s="66" t="s">
        <v>1439</v>
      </c>
      <c r="R713" s="66" t="s">
        <v>671</v>
      </c>
    </row>
    <row r="714" spans="1:18" s="21" customFormat="1" ht="51" hidden="1" x14ac:dyDescent="0.2">
      <c r="A714" s="66" t="s">
        <v>1115</v>
      </c>
      <c r="B714" s="24" t="s">
        <v>1435</v>
      </c>
      <c r="C714" s="24" t="s">
        <v>2309</v>
      </c>
      <c r="D714" s="66" t="s">
        <v>1392</v>
      </c>
      <c r="E714" s="66" t="s">
        <v>33</v>
      </c>
      <c r="F714" s="64" t="s">
        <v>31</v>
      </c>
      <c r="G714" s="85"/>
      <c r="H714" s="85"/>
      <c r="I714" s="85"/>
      <c r="J714" s="85"/>
      <c r="K714" s="85"/>
      <c r="L714" s="85">
        <v>0.35</v>
      </c>
      <c r="M714" s="85">
        <v>0.35</v>
      </c>
      <c r="N714" s="85">
        <v>0.35</v>
      </c>
      <c r="O714" s="85">
        <v>0.35</v>
      </c>
      <c r="P714" s="85">
        <v>0.35</v>
      </c>
      <c r="Q714" s="66" t="s">
        <v>1439</v>
      </c>
      <c r="R714" s="66" t="s">
        <v>671</v>
      </c>
    </row>
    <row r="715" spans="1:18" s="21" customFormat="1" ht="12.75" hidden="1" x14ac:dyDescent="0.2">
      <c r="A715" s="66" t="s">
        <v>1116</v>
      </c>
      <c r="B715" s="24" t="s">
        <v>1436</v>
      </c>
      <c r="C715" s="24" t="s">
        <v>1440</v>
      </c>
      <c r="D715" s="66" t="s">
        <v>1393</v>
      </c>
      <c r="E715" s="66" t="s">
        <v>836</v>
      </c>
      <c r="F715" s="64" t="s">
        <v>32</v>
      </c>
      <c r="G715" s="85"/>
      <c r="H715" s="85"/>
      <c r="I715" s="85"/>
      <c r="J715" s="85"/>
      <c r="K715" s="85">
        <v>0.55000000000000004</v>
      </c>
      <c r="L715" s="85">
        <v>0.55000000000000004</v>
      </c>
      <c r="M715" s="85">
        <v>0.55000000000000004</v>
      </c>
      <c r="N715" s="85">
        <v>0.55000000000000004</v>
      </c>
      <c r="O715" s="85">
        <v>0.55000000000000004</v>
      </c>
      <c r="P715" s="85">
        <v>0.55000000000000004</v>
      </c>
      <c r="Q715" s="66" t="s">
        <v>1439</v>
      </c>
      <c r="R715" s="66" t="s">
        <v>671</v>
      </c>
    </row>
    <row r="716" spans="1:18" s="21" customFormat="1" ht="12.75" hidden="1" x14ac:dyDescent="0.2">
      <c r="A716" s="66" t="s">
        <v>1414</v>
      </c>
      <c r="B716" s="24" t="s">
        <v>1437</v>
      </c>
      <c r="C716" s="24" t="s">
        <v>1440</v>
      </c>
      <c r="D716" s="66" t="s">
        <v>1394</v>
      </c>
      <c r="E716" s="66" t="s">
        <v>33</v>
      </c>
      <c r="F716" s="81" t="s">
        <v>28</v>
      </c>
      <c r="G716" s="85">
        <v>0.08</v>
      </c>
      <c r="H716" s="85">
        <v>0.08</v>
      </c>
      <c r="I716" s="85">
        <v>0.08</v>
      </c>
      <c r="J716" s="85">
        <v>0.08</v>
      </c>
      <c r="K716" s="85">
        <v>0.08</v>
      </c>
      <c r="L716" s="85">
        <v>0.08</v>
      </c>
      <c r="M716" s="85">
        <v>0.08</v>
      </c>
      <c r="N716" s="85">
        <v>0.08</v>
      </c>
      <c r="O716" s="85">
        <v>0.08</v>
      </c>
      <c r="P716" s="85">
        <v>0.08</v>
      </c>
      <c r="Q716" s="66" t="s">
        <v>1439</v>
      </c>
      <c r="R716" s="66" t="s">
        <v>671</v>
      </c>
    </row>
    <row r="717" spans="1:18" s="21" customFormat="1" ht="25.5" hidden="1" x14ac:dyDescent="0.2">
      <c r="A717" s="66" t="s">
        <v>1415</v>
      </c>
      <c r="B717" s="24" t="s">
        <v>1438</v>
      </c>
      <c r="C717" s="24" t="s">
        <v>1440</v>
      </c>
      <c r="D717" s="66" t="s">
        <v>1395</v>
      </c>
      <c r="E717" s="66" t="s">
        <v>33</v>
      </c>
      <c r="F717" s="81" t="s">
        <v>28</v>
      </c>
      <c r="G717" s="85"/>
      <c r="H717" s="85"/>
      <c r="I717" s="85"/>
      <c r="J717" s="85"/>
      <c r="K717" s="85"/>
      <c r="L717" s="85"/>
      <c r="M717" s="85"/>
      <c r="N717" s="85"/>
      <c r="O717" s="85"/>
      <c r="P717" s="85">
        <v>0.96</v>
      </c>
      <c r="Q717" s="66" t="s">
        <v>1439</v>
      </c>
      <c r="R717" s="66" t="s">
        <v>671</v>
      </c>
    </row>
    <row r="718" spans="1:18" s="21" customFormat="1" ht="12.75" hidden="1" x14ac:dyDescent="0.2">
      <c r="A718" s="66" t="s">
        <v>1416</v>
      </c>
      <c r="B718" s="24" t="s">
        <v>315</v>
      </c>
      <c r="C718" s="24" t="s">
        <v>316</v>
      </c>
      <c r="D718" s="66" t="s">
        <v>317</v>
      </c>
      <c r="E718" s="66" t="s">
        <v>64</v>
      </c>
      <c r="F718" s="81" t="s">
        <v>28</v>
      </c>
      <c r="G718" s="85"/>
      <c r="H718" s="85"/>
      <c r="I718" s="85"/>
      <c r="J718" s="85"/>
      <c r="K718" s="85"/>
      <c r="L718" s="85"/>
      <c r="M718" s="85"/>
      <c r="N718" s="85">
        <v>1.4</v>
      </c>
      <c r="O718" s="85">
        <v>1.4</v>
      </c>
      <c r="P718" s="85">
        <v>1.4</v>
      </c>
      <c r="Q718" s="66" t="s">
        <v>61</v>
      </c>
      <c r="R718" s="66" t="s">
        <v>315</v>
      </c>
    </row>
    <row r="719" spans="1:18" s="21" customFormat="1" ht="12.75" hidden="1" x14ac:dyDescent="0.2">
      <c r="A719" s="66" t="s">
        <v>1417</v>
      </c>
      <c r="B719" s="24" t="s">
        <v>315</v>
      </c>
      <c r="C719" s="24" t="s">
        <v>316</v>
      </c>
      <c r="D719" s="66" t="s">
        <v>318</v>
      </c>
      <c r="E719" s="66" t="s">
        <v>64</v>
      </c>
      <c r="F719" s="81" t="s">
        <v>28</v>
      </c>
      <c r="G719" s="85"/>
      <c r="H719" s="85"/>
      <c r="I719" s="85"/>
      <c r="J719" s="85">
        <v>2.0699999999999998</v>
      </c>
      <c r="K719" s="85">
        <v>2.0699999999999998</v>
      </c>
      <c r="L719" s="85">
        <v>2.0699999999999998</v>
      </c>
      <c r="M719" s="85">
        <v>2.0699999999999998</v>
      </c>
      <c r="N719" s="85">
        <v>2.0699999999999998</v>
      </c>
      <c r="O719" s="85">
        <v>2.0699999999999998</v>
      </c>
      <c r="P719" s="85">
        <v>2.0699999999999998</v>
      </c>
      <c r="Q719" s="66" t="s">
        <v>61</v>
      </c>
      <c r="R719" s="66" t="s">
        <v>315</v>
      </c>
    </row>
    <row r="720" spans="1:18" s="21" customFormat="1" ht="12.75" hidden="1" x14ac:dyDescent="0.2">
      <c r="A720" s="66" t="s">
        <v>1448</v>
      </c>
      <c r="B720" s="24" t="s">
        <v>315</v>
      </c>
      <c r="C720" s="24" t="s">
        <v>316</v>
      </c>
      <c r="D720" s="66" t="s">
        <v>319</v>
      </c>
      <c r="E720" s="66" t="s">
        <v>64</v>
      </c>
      <c r="F720" s="81" t="s">
        <v>28</v>
      </c>
      <c r="G720" s="85">
        <v>0.01</v>
      </c>
      <c r="H720" s="85">
        <v>0.01</v>
      </c>
      <c r="I720" s="85">
        <v>0.01</v>
      </c>
      <c r="J720" s="85">
        <v>0.01</v>
      </c>
      <c r="K720" s="85">
        <v>0.01</v>
      </c>
      <c r="L720" s="85">
        <v>0.01</v>
      </c>
      <c r="M720" s="85">
        <v>0.01</v>
      </c>
      <c r="N720" s="85">
        <v>0.01</v>
      </c>
      <c r="O720" s="85">
        <v>0.01</v>
      </c>
      <c r="P720" s="85">
        <v>0.01</v>
      </c>
      <c r="Q720" s="66" t="s">
        <v>61</v>
      </c>
      <c r="R720" s="66" t="s">
        <v>315</v>
      </c>
    </row>
    <row r="721" spans="1:18" s="21" customFormat="1" ht="12.75" hidden="1" x14ac:dyDescent="0.2">
      <c r="A721" s="66" t="s">
        <v>1449</v>
      </c>
      <c r="B721" s="24" t="s">
        <v>420</v>
      </c>
      <c r="C721" s="24" t="s">
        <v>419</v>
      </c>
      <c r="D721" s="66" t="s">
        <v>1456</v>
      </c>
      <c r="E721" s="66" t="s">
        <v>64</v>
      </c>
      <c r="F721" s="81" t="s">
        <v>28</v>
      </c>
      <c r="G721" s="85"/>
      <c r="H721" s="85">
        <v>1.96</v>
      </c>
      <c r="I721" s="85">
        <v>1.96</v>
      </c>
      <c r="J721" s="85">
        <v>1.96</v>
      </c>
      <c r="K721" s="85">
        <v>1.96</v>
      </c>
      <c r="L721" s="85">
        <v>1.96</v>
      </c>
      <c r="M721" s="85">
        <v>1.96</v>
      </c>
      <c r="N721" s="85">
        <v>1.96</v>
      </c>
      <c r="O721" s="85">
        <v>1.96</v>
      </c>
      <c r="P721" s="85">
        <v>1.96</v>
      </c>
      <c r="Q721" s="66" t="s">
        <v>61</v>
      </c>
      <c r="R721" s="66" t="s">
        <v>420</v>
      </c>
    </row>
    <row r="722" spans="1:18" s="21" customFormat="1" ht="76.5" hidden="1" x14ac:dyDescent="0.2">
      <c r="A722" s="66" t="s">
        <v>1450</v>
      </c>
      <c r="B722" s="24" t="s">
        <v>1565</v>
      </c>
      <c r="C722" s="24" t="s">
        <v>1633</v>
      </c>
      <c r="D722" s="66" t="s">
        <v>1624</v>
      </c>
      <c r="E722" s="66" t="s">
        <v>33</v>
      </c>
      <c r="F722" s="64" t="s">
        <v>32</v>
      </c>
      <c r="G722" s="85"/>
      <c r="H722" s="85"/>
      <c r="I722" s="85"/>
      <c r="J722" s="85"/>
      <c r="K722" s="85"/>
      <c r="L722" s="85"/>
      <c r="M722" s="85"/>
      <c r="N722" s="85"/>
      <c r="O722" s="85"/>
      <c r="P722" s="85">
        <v>0.14399999999999999</v>
      </c>
      <c r="Q722" s="66" t="s">
        <v>61</v>
      </c>
      <c r="R722" s="64" t="s">
        <v>773</v>
      </c>
    </row>
    <row r="723" spans="1:18" s="21" customFormat="1" ht="25.5" hidden="1" x14ac:dyDescent="0.2">
      <c r="A723" s="66" t="s">
        <v>1451</v>
      </c>
      <c r="B723" s="24" t="s">
        <v>1634</v>
      </c>
      <c r="C723" s="24" t="s">
        <v>1633</v>
      </c>
      <c r="D723" s="66" t="s">
        <v>1625</v>
      </c>
      <c r="E723" s="66" t="s">
        <v>33</v>
      </c>
      <c r="F723" s="64" t="s">
        <v>32</v>
      </c>
      <c r="G723" s="85"/>
      <c r="H723" s="85"/>
      <c r="I723" s="85"/>
      <c r="J723" s="85"/>
      <c r="K723" s="85"/>
      <c r="L723" s="85"/>
      <c r="M723" s="85"/>
      <c r="N723" s="85"/>
      <c r="O723" s="85"/>
      <c r="P723" s="85">
        <v>0.40500000000000003</v>
      </c>
      <c r="Q723" s="66" t="s">
        <v>61</v>
      </c>
      <c r="R723" s="64" t="s">
        <v>773</v>
      </c>
    </row>
    <row r="724" spans="1:18" s="21" customFormat="1" ht="51" hidden="1" x14ac:dyDescent="0.2">
      <c r="A724" s="66" t="s">
        <v>1452</v>
      </c>
      <c r="B724" s="24" t="s">
        <v>1566</v>
      </c>
      <c r="C724" s="24" t="s">
        <v>1635</v>
      </c>
      <c r="D724" s="66" t="s">
        <v>1626</v>
      </c>
      <c r="E724" s="66" t="s">
        <v>33</v>
      </c>
      <c r="F724" s="64" t="s">
        <v>32</v>
      </c>
      <c r="G724" s="85"/>
      <c r="H724" s="85"/>
      <c r="I724" s="85"/>
      <c r="J724" s="85"/>
      <c r="K724" s="85"/>
      <c r="L724" s="85"/>
      <c r="M724" s="85"/>
      <c r="N724" s="85"/>
      <c r="O724" s="85"/>
      <c r="P724" s="85">
        <v>0.432</v>
      </c>
      <c r="Q724" s="66" t="s">
        <v>61</v>
      </c>
      <c r="R724" s="64" t="s">
        <v>773</v>
      </c>
    </row>
    <row r="725" spans="1:18" s="21" customFormat="1" ht="51" hidden="1" x14ac:dyDescent="0.2">
      <c r="A725" s="66" t="s">
        <v>1453</v>
      </c>
      <c r="B725" s="24" t="s">
        <v>1567</v>
      </c>
      <c r="C725" s="24" t="s">
        <v>1636</v>
      </c>
      <c r="D725" s="66" t="s">
        <v>1627</v>
      </c>
      <c r="E725" s="66" t="s">
        <v>33</v>
      </c>
      <c r="F725" s="64" t="s">
        <v>32</v>
      </c>
      <c r="G725" s="85"/>
      <c r="H725" s="85"/>
      <c r="I725" s="85"/>
      <c r="J725" s="85"/>
      <c r="K725" s="85"/>
      <c r="L725" s="85"/>
      <c r="M725" s="85"/>
      <c r="N725" s="85"/>
      <c r="O725" s="85"/>
      <c r="P725" s="85">
        <v>0.36</v>
      </c>
      <c r="Q725" s="66" t="s">
        <v>61</v>
      </c>
      <c r="R725" s="64" t="s">
        <v>773</v>
      </c>
    </row>
    <row r="726" spans="1:18" s="21" customFormat="1" ht="25.5" hidden="1" x14ac:dyDescent="0.2">
      <c r="A726" s="66" t="s">
        <v>1454</v>
      </c>
      <c r="B726" s="24" t="s">
        <v>1568</v>
      </c>
      <c r="C726" s="24" t="s">
        <v>1636</v>
      </c>
      <c r="D726" s="66" t="s">
        <v>1628</v>
      </c>
      <c r="E726" s="66" t="s">
        <v>33</v>
      </c>
      <c r="F726" s="64" t="s">
        <v>32</v>
      </c>
      <c r="G726" s="85"/>
      <c r="H726" s="85"/>
      <c r="I726" s="85"/>
      <c r="J726" s="85"/>
      <c r="K726" s="85"/>
      <c r="L726" s="85"/>
      <c r="M726" s="85"/>
      <c r="N726" s="85"/>
      <c r="O726" s="85"/>
      <c r="P726" s="85">
        <v>0.54</v>
      </c>
      <c r="Q726" s="66" t="s">
        <v>61</v>
      </c>
      <c r="R726" s="64" t="s">
        <v>773</v>
      </c>
    </row>
    <row r="727" spans="1:18" s="21" customFormat="1" ht="51" hidden="1" x14ac:dyDescent="0.2">
      <c r="A727" s="66" t="s">
        <v>1455</v>
      </c>
      <c r="B727" s="24" t="s">
        <v>1569</v>
      </c>
      <c r="C727" s="24" t="s">
        <v>327</v>
      </c>
      <c r="D727" s="66" t="s">
        <v>832</v>
      </c>
      <c r="E727" s="66" t="s">
        <v>64</v>
      </c>
      <c r="F727" s="81" t="s">
        <v>28</v>
      </c>
      <c r="G727" s="85">
        <v>0.22500000000000001</v>
      </c>
      <c r="H727" s="85">
        <v>0.22500000000000001</v>
      </c>
      <c r="I727" s="85">
        <v>0.22500000000000001</v>
      </c>
      <c r="J727" s="85">
        <v>0.22500000000000001</v>
      </c>
      <c r="K727" s="85">
        <v>0.22500000000000001</v>
      </c>
      <c r="L727" s="85">
        <v>0.22500000000000001</v>
      </c>
      <c r="M727" s="85">
        <v>0.22500000000000001</v>
      </c>
      <c r="N727" s="85">
        <v>0.22500000000000001</v>
      </c>
      <c r="O727" s="85">
        <v>0.22500000000000001</v>
      </c>
      <c r="P727" s="85">
        <v>0.22500000000000001</v>
      </c>
      <c r="Q727" s="66" t="s">
        <v>61</v>
      </c>
      <c r="R727" s="64" t="s">
        <v>773</v>
      </c>
    </row>
    <row r="728" spans="1:18" s="21" customFormat="1" ht="180" hidden="1" x14ac:dyDescent="0.2">
      <c r="A728" s="66" t="s">
        <v>1577</v>
      </c>
      <c r="B728" s="86" t="s">
        <v>1570</v>
      </c>
      <c r="C728" s="24" t="s">
        <v>327</v>
      </c>
      <c r="D728" s="66" t="s">
        <v>833</v>
      </c>
      <c r="E728" s="66" t="s">
        <v>64</v>
      </c>
      <c r="F728" s="81" t="s">
        <v>28</v>
      </c>
      <c r="G728" s="85">
        <v>2.081</v>
      </c>
      <c r="H728" s="85">
        <v>2.081</v>
      </c>
      <c r="I728" s="85">
        <v>2.081</v>
      </c>
      <c r="J728" s="85">
        <v>2.081</v>
      </c>
      <c r="K728" s="85">
        <v>2.081</v>
      </c>
      <c r="L728" s="85">
        <v>2.081</v>
      </c>
      <c r="M728" s="85">
        <v>2.081</v>
      </c>
      <c r="N728" s="85">
        <v>2.081</v>
      </c>
      <c r="O728" s="85">
        <v>2.081</v>
      </c>
      <c r="P728" s="85">
        <v>2.081</v>
      </c>
      <c r="Q728" s="66" t="s">
        <v>61</v>
      </c>
      <c r="R728" s="64" t="s">
        <v>773</v>
      </c>
    </row>
    <row r="729" spans="1:18" s="21" customFormat="1" ht="213.75" hidden="1" x14ac:dyDescent="0.2">
      <c r="A729" s="66" t="s">
        <v>1578</v>
      </c>
      <c r="B729" s="86" t="s">
        <v>1571</v>
      </c>
      <c r="C729" s="24" t="s">
        <v>327</v>
      </c>
      <c r="D729" s="66" t="s">
        <v>834</v>
      </c>
      <c r="E729" s="66" t="s">
        <v>64</v>
      </c>
      <c r="F729" s="81" t="s">
        <v>28</v>
      </c>
      <c r="G729" s="85">
        <v>1.804</v>
      </c>
      <c r="H729" s="85">
        <v>1.804</v>
      </c>
      <c r="I729" s="85">
        <v>1.804</v>
      </c>
      <c r="J729" s="85">
        <v>1.804</v>
      </c>
      <c r="K729" s="85">
        <v>1.804</v>
      </c>
      <c r="L729" s="85">
        <v>1.804</v>
      </c>
      <c r="M729" s="85">
        <v>1.804</v>
      </c>
      <c r="N729" s="85">
        <v>1.804</v>
      </c>
      <c r="O729" s="85">
        <v>1.804</v>
      </c>
      <c r="P729" s="85">
        <v>1.804</v>
      </c>
      <c r="Q729" s="66" t="s">
        <v>61</v>
      </c>
      <c r="R729" s="64" t="s">
        <v>773</v>
      </c>
    </row>
    <row r="730" spans="1:18" s="21" customFormat="1" ht="63.75" hidden="1" x14ac:dyDescent="0.2">
      <c r="A730" s="66" t="s">
        <v>1579</v>
      </c>
      <c r="B730" s="24" t="s">
        <v>1572</v>
      </c>
      <c r="C730" s="24" t="s">
        <v>838</v>
      </c>
      <c r="D730" s="66" t="s">
        <v>835</v>
      </c>
      <c r="E730" s="66" t="s">
        <v>33</v>
      </c>
      <c r="F730" s="64" t="s">
        <v>32</v>
      </c>
      <c r="G730" s="85"/>
      <c r="H730" s="85"/>
      <c r="I730" s="85"/>
      <c r="J730" s="85"/>
      <c r="K730" s="85"/>
      <c r="L730" s="85"/>
      <c r="M730" s="85">
        <v>0.73599999999999999</v>
      </c>
      <c r="N730" s="85">
        <v>0.73599999999999999</v>
      </c>
      <c r="O730" s="85">
        <v>0.73599999999999999</v>
      </c>
      <c r="P730" s="85">
        <v>0.73599999999999999</v>
      </c>
      <c r="Q730" s="66" t="s">
        <v>773</v>
      </c>
      <c r="R730" s="64" t="s">
        <v>773</v>
      </c>
    </row>
    <row r="731" spans="1:18" s="21" customFormat="1" ht="12.75" hidden="1" x14ac:dyDescent="0.2">
      <c r="A731" s="66" t="s">
        <v>1580</v>
      </c>
      <c r="B731" s="24" t="s">
        <v>1573</v>
      </c>
      <c r="C731" s="24" t="s">
        <v>839</v>
      </c>
      <c r="D731" s="66" t="s">
        <v>1576</v>
      </c>
      <c r="E731" s="66" t="s">
        <v>64</v>
      </c>
      <c r="F731" s="81" t="s">
        <v>28</v>
      </c>
      <c r="G731" s="85"/>
      <c r="H731" s="85"/>
      <c r="I731" s="85"/>
      <c r="J731" s="85"/>
      <c r="K731" s="85"/>
      <c r="L731" s="85"/>
      <c r="M731" s="85">
        <v>6.8000000000000005E-2</v>
      </c>
      <c r="N731" s="85">
        <v>6.8000000000000005E-2</v>
      </c>
      <c r="O731" s="85">
        <v>6.8000000000000005E-2</v>
      </c>
      <c r="P731" s="85">
        <v>6.8000000000000005E-2</v>
      </c>
      <c r="Q731" s="66" t="s">
        <v>61</v>
      </c>
      <c r="R731" s="64" t="s">
        <v>773</v>
      </c>
    </row>
    <row r="732" spans="1:18" s="21" customFormat="1" ht="25.5" hidden="1" x14ac:dyDescent="0.2">
      <c r="A732" s="66" t="s">
        <v>1581</v>
      </c>
      <c r="B732" s="24" t="s">
        <v>1574</v>
      </c>
      <c r="C732" s="24" t="s">
        <v>1637</v>
      </c>
      <c r="D732" s="66" t="s">
        <v>1062</v>
      </c>
      <c r="E732" s="66" t="s">
        <v>836</v>
      </c>
      <c r="F732" s="81" t="s">
        <v>32</v>
      </c>
      <c r="G732" s="85"/>
      <c r="H732" s="85"/>
      <c r="I732" s="85"/>
      <c r="J732" s="85"/>
      <c r="K732" s="85"/>
      <c r="L732" s="85">
        <v>0.13</v>
      </c>
      <c r="M732" s="85">
        <v>0.13</v>
      </c>
      <c r="N732" s="85">
        <v>0.13</v>
      </c>
      <c r="O732" s="85">
        <v>0.13</v>
      </c>
      <c r="P732" s="85">
        <v>0.13</v>
      </c>
      <c r="Q732" s="66" t="s">
        <v>61</v>
      </c>
      <c r="R732" s="64" t="s">
        <v>773</v>
      </c>
    </row>
    <row r="733" spans="1:18" s="21" customFormat="1" ht="63.75" hidden="1" x14ac:dyDescent="0.2">
      <c r="A733" s="66" t="s">
        <v>1582</v>
      </c>
      <c r="B733" s="24" t="s">
        <v>1575</v>
      </c>
      <c r="C733" s="24" t="s">
        <v>1637</v>
      </c>
      <c r="D733" s="66" t="s">
        <v>1629</v>
      </c>
      <c r="E733" s="66" t="s">
        <v>836</v>
      </c>
      <c r="F733" s="81" t="s">
        <v>32</v>
      </c>
      <c r="G733" s="85"/>
      <c r="H733" s="85"/>
      <c r="I733" s="85"/>
      <c r="J733" s="85"/>
      <c r="K733" s="85"/>
      <c r="L733" s="85"/>
      <c r="M733" s="85">
        <v>1.27</v>
      </c>
      <c r="N733" s="85">
        <v>1.27</v>
      </c>
      <c r="O733" s="85">
        <v>1.27</v>
      </c>
      <c r="P733" s="85">
        <v>1.27</v>
      </c>
      <c r="Q733" s="66" t="s">
        <v>61</v>
      </c>
      <c r="R733" s="64" t="s">
        <v>773</v>
      </c>
    </row>
    <row r="734" spans="1:18" s="21" customFormat="1" ht="409.5" hidden="1" x14ac:dyDescent="0.2">
      <c r="A734" s="66" t="s">
        <v>1583</v>
      </c>
      <c r="B734" s="86" t="s">
        <v>1931</v>
      </c>
      <c r="C734" s="24" t="s">
        <v>316</v>
      </c>
      <c r="D734" s="66" t="s">
        <v>1630</v>
      </c>
      <c r="E734" s="66" t="s">
        <v>64</v>
      </c>
      <c r="F734" s="81" t="s">
        <v>28</v>
      </c>
      <c r="G734" s="85"/>
      <c r="H734" s="85"/>
      <c r="I734" s="85"/>
      <c r="J734" s="85"/>
      <c r="K734" s="85"/>
      <c r="L734" s="85">
        <v>2.976</v>
      </c>
      <c r="M734" s="85">
        <v>2.976</v>
      </c>
      <c r="N734" s="85">
        <v>2.976</v>
      </c>
      <c r="O734" s="85">
        <v>2.976</v>
      </c>
      <c r="P734" s="85">
        <v>2.976</v>
      </c>
      <c r="Q734" s="66" t="s">
        <v>61</v>
      </c>
      <c r="R734" s="64" t="s">
        <v>773</v>
      </c>
    </row>
    <row r="735" spans="1:18" s="21" customFormat="1" ht="153" hidden="1" x14ac:dyDescent="0.2">
      <c r="A735" s="66" t="s">
        <v>1584</v>
      </c>
      <c r="B735" s="24" t="s">
        <v>1932</v>
      </c>
      <c r="C735" s="24" t="s">
        <v>316</v>
      </c>
      <c r="D735" s="66" t="s">
        <v>1631</v>
      </c>
      <c r="E735" s="66" t="s">
        <v>64</v>
      </c>
      <c r="F735" s="81" t="s">
        <v>28</v>
      </c>
      <c r="G735" s="85"/>
      <c r="H735" s="85"/>
      <c r="I735" s="85"/>
      <c r="J735" s="85">
        <v>6.1920000000000002</v>
      </c>
      <c r="K735" s="85">
        <v>6.1920000000000002</v>
      </c>
      <c r="L735" s="85">
        <v>6.1920000000000002</v>
      </c>
      <c r="M735" s="85">
        <v>6.1920000000000002</v>
      </c>
      <c r="N735" s="85">
        <v>6.1920000000000002</v>
      </c>
      <c r="O735" s="85">
        <v>6.1920000000000002</v>
      </c>
      <c r="P735" s="85">
        <v>6.1920000000000002</v>
      </c>
      <c r="Q735" s="66" t="s">
        <v>61</v>
      </c>
      <c r="R735" s="64" t="s">
        <v>773</v>
      </c>
    </row>
    <row r="736" spans="1:18" s="21" customFormat="1" ht="12.75" hidden="1" x14ac:dyDescent="0.2">
      <c r="A736" s="66" t="s">
        <v>1585</v>
      </c>
      <c r="B736" s="24" t="s">
        <v>799</v>
      </c>
      <c r="C736" s="24" t="s">
        <v>800</v>
      </c>
      <c r="D736" s="66" t="s">
        <v>1632</v>
      </c>
      <c r="E736" s="66" t="s">
        <v>33</v>
      </c>
      <c r="F736" s="64" t="s">
        <v>32</v>
      </c>
      <c r="G736" s="85"/>
      <c r="H736" s="85"/>
      <c r="I736" s="85"/>
      <c r="J736" s="85"/>
      <c r="K736" s="85"/>
      <c r="L736" s="85"/>
      <c r="M736" s="85"/>
      <c r="N736" s="85"/>
      <c r="O736" s="85"/>
      <c r="P736" s="85">
        <v>7.5389999999999997</v>
      </c>
      <c r="Q736" s="64" t="s">
        <v>773</v>
      </c>
      <c r="R736" s="64" t="s">
        <v>773</v>
      </c>
    </row>
    <row r="737" spans="1:18" s="21" customFormat="1" ht="89.25" hidden="1" x14ac:dyDescent="0.2">
      <c r="A737" s="66" t="s">
        <v>1586</v>
      </c>
      <c r="B737" s="60" t="s">
        <v>451</v>
      </c>
      <c r="C737" s="24" t="s">
        <v>2282</v>
      </c>
      <c r="D737" s="66" t="s">
        <v>1658</v>
      </c>
      <c r="E737" s="66" t="s">
        <v>33</v>
      </c>
      <c r="F737" s="64" t="s">
        <v>32</v>
      </c>
      <c r="G737" s="85"/>
      <c r="H737" s="85"/>
      <c r="I737" s="85"/>
      <c r="J737" s="85"/>
      <c r="K737" s="85"/>
      <c r="L737" s="85"/>
      <c r="M737" s="85"/>
      <c r="N737" s="85"/>
      <c r="O737" s="85"/>
      <c r="P737" s="63">
        <v>0.8</v>
      </c>
      <c r="Q737" s="66" t="s">
        <v>468</v>
      </c>
      <c r="R737" s="66" t="s">
        <v>468</v>
      </c>
    </row>
    <row r="738" spans="1:18" s="21" customFormat="1" ht="102" hidden="1" x14ac:dyDescent="0.2">
      <c r="A738" s="66" t="s">
        <v>1587</v>
      </c>
      <c r="B738" s="24" t="s">
        <v>451</v>
      </c>
      <c r="C738" s="19" t="s">
        <v>1669</v>
      </c>
      <c r="D738" s="64" t="s">
        <v>1659</v>
      </c>
      <c r="E738" s="66" t="s">
        <v>33</v>
      </c>
      <c r="F738" s="64" t="s">
        <v>32</v>
      </c>
      <c r="G738" s="63"/>
      <c r="H738" s="63"/>
      <c r="I738" s="63"/>
      <c r="J738" s="63"/>
      <c r="K738" s="63"/>
      <c r="L738" s="63"/>
      <c r="M738" s="63"/>
      <c r="N738" s="63">
        <v>0.8</v>
      </c>
      <c r="O738" s="63">
        <v>0.8</v>
      </c>
      <c r="P738" s="63">
        <v>0.8</v>
      </c>
      <c r="Q738" s="66" t="s">
        <v>468</v>
      </c>
      <c r="R738" s="66" t="s">
        <v>468</v>
      </c>
    </row>
    <row r="739" spans="1:18" s="21" customFormat="1" ht="89.25" hidden="1" x14ac:dyDescent="0.2">
      <c r="A739" s="66" t="s">
        <v>1588</v>
      </c>
      <c r="B739" s="24" t="s">
        <v>451</v>
      </c>
      <c r="C739" s="19" t="s">
        <v>1670</v>
      </c>
      <c r="D739" s="64" t="s">
        <v>1660</v>
      </c>
      <c r="E739" s="66" t="s">
        <v>33</v>
      </c>
      <c r="F739" s="64" t="s">
        <v>32</v>
      </c>
      <c r="G739" s="63"/>
      <c r="H739" s="63"/>
      <c r="I739" s="63"/>
      <c r="J739" s="63"/>
      <c r="K739" s="63"/>
      <c r="L739" s="63"/>
      <c r="M739" s="63"/>
      <c r="N739" s="63"/>
      <c r="O739" s="63"/>
      <c r="P739" s="63">
        <v>0.8</v>
      </c>
      <c r="Q739" s="66" t="s">
        <v>468</v>
      </c>
      <c r="R739" s="66" t="s">
        <v>468</v>
      </c>
    </row>
    <row r="740" spans="1:18" s="21" customFormat="1" ht="89.25" hidden="1" x14ac:dyDescent="0.2">
      <c r="A740" s="66" t="s">
        <v>1589</v>
      </c>
      <c r="B740" s="24" t="s">
        <v>451</v>
      </c>
      <c r="C740" s="19" t="s">
        <v>1671</v>
      </c>
      <c r="D740" s="64" t="s">
        <v>1660</v>
      </c>
      <c r="E740" s="84" t="s">
        <v>33</v>
      </c>
      <c r="F740" s="64" t="s">
        <v>32</v>
      </c>
      <c r="G740" s="63"/>
      <c r="H740" s="63"/>
      <c r="I740" s="63"/>
      <c r="J740" s="63"/>
      <c r="K740" s="63"/>
      <c r="L740" s="63"/>
      <c r="M740" s="63"/>
      <c r="N740" s="63"/>
      <c r="O740" s="63"/>
      <c r="P740" s="63">
        <v>0.4</v>
      </c>
      <c r="Q740" s="66" t="s">
        <v>468</v>
      </c>
      <c r="R740" s="66" t="s">
        <v>468</v>
      </c>
    </row>
    <row r="741" spans="1:18" s="21" customFormat="1" ht="102" hidden="1" x14ac:dyDescent="0.2">
      <c r="A741" s="66" t="s">
        <v>1590</v>
      </c>
      <c r="B741" s="24" t="s">
        <v>451</v>
      </c>
      <c r="C741" s="19" t="s">
        <v>450</v>
      </c>
      <c r="D741" s="64" t="s">
        <v>1661</v>
      </c>
      <c r="E741" s="84" t="s">
        <v>33</v>
      </c>
      <c r="F741" s="64" t="s">
        <v>32</v>
      </c>
      <c r="G741" s="63"/>
      <c r="H741" s="63"/>
      <c r="I741" s="63"/>
      <c r="J741" s="63"/>
      <c r="K741" s="63"/>
      <c r="L741" s="63"/>
      <c r="M741" s="63"/>
      <c r="N741" s="63"/>
      <c r="O741" s="63">
        <v>0.3</v>
      </c>
      <c r="P741" s="63">
        <v>0.3</v>
      </c>
      <c r="Q741" s="66" t="s">
        <v>468</v>
      </c>
      <c r="R741" s="66" t="s">
        <v>468</v>
      </c>
    </row>
    <row r="742" spans="1:18" s="21" customFormat="1" ht="89.25" hidden="1" x14ac:dyDescent="0.2">
      <c r="A742" s="66" t="s">
        <v>1591</v>
      </c>
      <c r="B742" s="24" t="s">
        <v>451</v>
      </c>
      <c r="C742" s="24" t="s">
        <v>1662</v>
      </c>
      <c r="D742" s="66" t="s">
        <v>1663</v>
      </c>
      <c r="E742" s="84" t="s">
        <v>33</v>
      </c>
      <c r="F742" s="64" t="s">
        <v>32</v>
      </c>
      <c r="G742" s="85"/>
      <c r="H742" s="85"/>
      <c r="I742" s="85"/>
      <c r="J742" s="85"/>
      <c r="K742" s="85"/>
      <c r="L742" s="85"/>
      <c r="M742" s="85"/>
      <c r="N742" s="85"/>
      <c r="O742" s="85">
        <v>0.6</v>
      </c>
      <c r="P742" s="85">
        <v>0.6</v>
      </c>
      <c r="Q742" s="66" t="s">
        <v>468</v>
      </c>
      <c r="R742" s="66" t="s">
        <v>468</v>
      </c>
    </row>
    <row r="743" spans="1:18" s="21" customFormat="1" ht="114.75" hidden="1" x14ac:dyDescent="0.2">
      <c r="A743" s="66" t="s">
        <v>1592</v>
      </c>
      <c r="B743" s="24" t="s">
        <v>451</v>
      </c>
      <c r="C743" s="24" t="s">
        <v>1664</v>
      </c>
      <c r="D743" s="66" t="s">
        <v>1665</v>
      </c>
      <c r="E743" s="84" t="s">
        <v>33</v>
      </c>
      <c r="F743" s="64" t="s">
        <v>32</v>
      </c>
      <c r="G743" s="85"/>
      <c r="H743" s="85"/>
      <c r="I743" s="85"/>
      <c r="J743" s="85"/>
      <c r="K743" s="85"/>
      <c r="L743" s="85"/>
      <c r="M743" s="85"/>
      <c r="N743" s="85"/>
      <c r="O743" s="85"/>
      <c r="P743" s="85">
        <v>0.6</v>
      </c>
      <c r="Q743" s="66" t="s">
        <v>468</v>
      </c>
      <c r="R743" s="66" t="s">
        <v>468</v>
      </c>
    </row>
    <row r="744" spans="1:18" s="21" customFormat="1" ht="114.75" hidden="1" x14ac:dyDescent="0.2">
      <c r="A744" s="66" t="s">
        <v>1593</v>
      </c>
      <c r="B744" s="24" t="s">
        <v>451</v>
      </c>
      <c r="C744" s="24" t="s">
        <v>2281</v>
      </c>
      <c r="D744" s="66" t="s">
        <v>1666</v>
      </c>
      <c r="E744" s="84" t="s">
        <v>33</v>
      </c>
      <c r="F744" s="64" t="s">
        <v>32</v>
      </c>
      <c r="G744" s="85"/>
      <c r="H744" s="85"/>
      <c r="I744" s="85"/>
      <c r="J744" s="85"/>
      <c r="K744" s="85"/>
      <c r="L744" s="85"/>
      <c r="M744" s="85"/>
      <c r="N744" s="85"/>
      <c r="O744" s="85">
        <v>0.8</v>
      </c>
      <c r="P744" s="85">
        <v>0.8</v>
      </c>
      <c r="Q744" s="66" t="s">
        <v>468</v>
      </c>
      <c r="R744" s="66" t="s">
        <v>468</v>
      </c>
    </row>
    <row r="745" spans="1:18" s="21" customFormat="1" ht="102" hidden="1" x14ac:dyDescent="0.2">
      <c r="A745" s="66" t="s">
        <v>1594</v>
      </c>
      <c r="B745" s="24" t="s">
        <v>451</v>
      </c>
      <c r="C745" s="24" t="s">
        <v>1668</v>
      </c>
      <c r="D745" s="66" t="s">
        <v>1667</v>
      </c>
      <c r="E745" s="84" t="s">
        <v>33</v>
      </c>
      <c r="F745" s="64" t="s">
        <v>32</v>
      </c>
      <c r="G745" s="85"/>
      <c r="H745" s="85"/>
      <c r="I745" s="85"/>
      <c r="J745" s="85"/>
      <c r="K745" s="85"/>
      <c r="L745" s="85"/>
      <c r="M745" s="85"/>
      <c r="N745" s="85"/>
      <c r="O745" s="85">
        <v>0.8</v>
      </c>
      <c r="P745" s="85">
        <v>0.8</v>
      </c>
      <c r="Q745" s="66" t="s">
        <v>468</v>
      </c>
      <c r="R745" s="66" t="s">
        <v>468</v>
      </c>
    </row>
    <row r="746" spans="1:18" s="21" customFormat="1" ht="102" hidden="1" x14ac:dyDescent="0.2">
      <c r="A746" s="66" t="s">
        <v>1595</v>
      </c>
      <c r="B746" s="24" t="s">
        <v>451</v>
      </c>
      <c r="C746" s="24" t="s">
        <v>2280</v>
      </c>
      <c r="D746" s="66" t="s">
        <v>1683</v>
      </c>
      <c r="E746" s="84" t="s">
        <v>33</v>
      </c>
      <c r="F746" s="64" t="s">
        <v>32</v>
      </c>
      <c r="G746" s="85"/>
      <c r="H746" s="85"/>
      <c r="I746" s="85"/>
      <c r="J746" s="85"/>
      <c r="K746" s="85"/>
      <c r="L746" s="85"/>
      <c r="M746" s="85"/>
      <c r="N746" s="85">
        <v>0.6</v>
      </c>
      <c r="O746" s="85">
        <v>0.6</v>
      </c>
      <c r="P746" s="85">
        <v>0.6</v>
      </c>
      <c r="Q746" s="66" t="s">
        <v>468</v>
      </c>
      <c r="R746" s="66" t="s">
        <v>468</v>
      </c>
    </row>
    <row r="747" spans="1:18" s="21" customFormat="1" ht="102" hidden="1" x14ac:dyDescent="0.2">
      <c r="A747" s="66" t="s">
        <v>1596</v>
      </c>
      <c r="B747" s="24" t="s">
        <v>451</v>
      </c>
      <c r="C747" s="24" t="s">
        <v>2279</v>
      </c>
      <c r="D747" s="66" t="s">
        <v>1682</v>
      </c>
      <c r="E747" s="84" t="s">
        <v>33</v>
      </c>
      <c r="F747" s="64" t="s">
        <v>32</v>
      </c>
      <c r="G747" s="85"/>
      <c r="H747" s="85"/>
      <c r="I747" s="85"/>
      <c r="J747" s="85"/>
      <c r="K747" s="85"/>
      <c r="L747" s="85"/>
      <c r="M747" s="85"/>
      <c r="N747" s="85"/>
      <c r="O747" s="85">
        <v>0.8</v>
      </c>
      <c r="P747" s="85">
        <v>0.8</v>
      </c>
      <c r="Q747" s="66" t="s">
        <v>468</v>
      </c>
      <c r="R747" s="66" t="s">
        <v>468</v>
      </c>
    </row>
    <row r="748" spans="1:18" s="21" customFormat="1" ht="102" hidden="1" x14ac:dyDescent="0.2">
      <c r="A748" s="66" t="s">
        <v>1597</v>
      </c>
      <c r="B748" s="24" t="s">
        <v>451</v>
      </c>
      <c r="C748" s="24" t="s">
        <v>2278</v>
      </c>
      <c r="D748" s="66" t="s">
        <v>1681</v>
      </c>
      <c r="E748" s="84" t="s">
        <v>33</v>
      </c>
      <c r="F748" s="64" t="s">
        <v>32</v>
      </c>
      <c r="G748" s="85"/>
      <c r="H748" s="85"/>
      <c r="I748" s="85"/>
      <c r="J748" s="85"/>
      <c r="K748" s="85"/>
      <c r="L748" s="85"/>
      <c r="M748" s="85"/>
      <c r="N748" s="85"/>
      <c r="O748" s="85"/>
      <c r="P748" s="85">
        <v>0.8</v>
      </c>
      <c r="Q748" s="66" t="s">
        <v>468</v>
      </c>
      <c r="R748" s="66" t="s">
        <v>468</v>
      </c>
    </row>
    <row r="749" spans="1:18" s="21" customFormat="1" ht="102" hidden="1" x14ac:dyDescent="0.2">
      <c r="A749" s="66" t="s">
        <v>1598</v>
      </c>
      <c r="B749" s="24" t="s">
        <v>451</v>
      </c>
      <c r="C749" s="24" t="s">
        <v>2277</v>
      </c>
      <c r="D749" s="66" t="s">
        <v>1680</v>
      </c>
      <c r="E749" s="84" t="s">
        <v>33</v>
      </c>
      <c r="F749" s="64" t="s">
        <v>32</v>
      </c>
      <c r="G749" s="85"/>
      <c r="H749" s="85"/>
      <c r="I749" s="85"/>
      <c r="J749" s="85"/>
      <c r="K749" s="85"/>
      <c r="L749" s="85"/>
      <c r="M749" s="85"/>
      <c r="N749" s="85"/>
      <c r="O749" s="85"/>
      <c r="P749" s="85">
        <v>0.7</v>
      </c>
      <c r="Q749" s="66" t="s">
        <v>468</v>
      </c>
      <c r="R749" s="66" t="s">
        <v>468</v>
      </c>
    </row>
    <row r="750" spans="1:18" s="21" customFormat="1" ht="114.75" hidden="1" x14ac:dyDescent="0.2">
      <c r="A750" s="66" t="s">
        <v>1599</v>
      </c>
      <c r="B750" s="24" t="s">
        <v>451</v>
      </c>
      <c r="C750" s="24" t="s">
        <v>1675</v>
      </c>
      <c r="D750" s="66" t="s">
        <v>1665</v>
      </c>
      <c r="E750" s="84" t="s">
        <v>33</v>
      </c>
      <c r="F750" s="64" t="s">
        <v>32</v>
      </c>
      <c r="G750" s="85"/>
      <c r="H750" s="85"/>
      <c r="I750" s="85"/>
      <c r="J750" s="85"/>
      <c r="K750" s="85"/>
      <c r="L750" s="85"/>
      <c r="M750" s="85"/>
      <c r="N750" s="85"/>
      <c r="O750" s="85">
        <v>0.8</v>
      </c>
      <c r="P750" s="85">
        <v>0.8</v>
      </c>
      <c r="Q750" s="66" t="s">
        <v>468</v>
      </c>
      <c r="R750" s="66" t="s">
        <v>468</v>
      </c>
    </row>
    <row r="751" spans="1:18" s="21" customFormat="1" ht="114.75" hidden="1" x14ac:dyDescent="0.2">
      <c r="A751" s="66" t="s">
        <v>1600</v>
      </c>
      <c r="B751" s="24" t="s">
        <v>451</v>
      </c>
      <c r="C751" s="24" t="s">
        <v>1676</v>
      </c>
      <c r="D751" s="66" t="s">
        <v>1679</v>
      </c>
      <c r="E751" s="84" t="s">
        <v>33</v>
      </c>
      <c r="F751" s="64" t="s">
        <v>32</v>
      </c>
      <c r="G751" s="85"/>
      <c r="H751" s="85"/>
      <c r="I751" s="85"/>
      <c r="J751" s="85"/>
      <c r="K751" s="85"/>
      <c r="L751" s="85"/>
      <c r="M751" s="85"/>
      <c r="N751" s="85">
        <v>0.8</v>
      </c>
      <c r="O751" s="85">
        <v>0.8</v>
      </c>
      <c r="P751" s="85">
        <v>0.8</v>
      </c>
      <c r="Q751" s="66" t="s">
        <v>468</v>
      </c>
      <c r="R751" s="66" t="s">
        <v>468</v>
      </c>
    </row>
    <row r="752" spans="1:18" s="21" customFormat="1" ht="140.25" hidden="1" x14ac:dyDescent="0.2">
      <c r="A752" s="66" t="s">
        <v>1601</v>
      </c>
      <c r="B752" s="24" t="s">
        <v>451</v>
      </c>
      <c r="C752" s="24" t="s">
        <v>2276</v>
      </c>
      <c r="D752" s="66" t="s">
        <v>1678</v>
      </c>
      <c r="E752" s="84" t="s">
        <v>33</v>
      </c>
      <c r="F752" s="64" t="s">
        <v>32</v>
      </c>
      <c r="G752" s="85"/>
      <c r="H752" s="85"/>
      <c r="I752" s="85"/>
      <c r="J752" s="85"/>
      <c r="K752" s="85"/>
      <c r="L752" s="85"/>
      <c r="M752" s="85"/>
      <c r="N752" s="85"/>
      <c r="O752" s="85">
        <v>0.8</v>
      </c>
      <c r="P752" s="85">
        <v>0.8</v>
      </c>
      <c r="Q752" s="66" t="s">
        <v>468</v>
      </c>
      <c r="R752" s="66" t="s">
        <v>468</v>
      </c>
    </row>
    <row r="753" spans="1:18" s="21" customFormat="1" ht="102" hidden="1" x14ac:dyDescent="0.2">
      <c r="A753" s="66" t="s">
        <v>1602</v>
      </c>
      <c r="B753" s="24" t="s">
        <v>451</v>
      </c>
      <c r="C753" s="24" t="s">
        <v>2275</v>
      </c>
      <c r="D753" s="66" t="s">
        <v>1677</v>
      </c>
      <c r="E753" s="84" t="s">
        <v>33</v>
      </c>
      <c r="F753" s="64" t="s">
        <v>32</v>
      </c>
      <c r="G753" s="85"/>
      <c r="H753" s="85"/>
      <c r="I753" s="85"/>
      <c r="J753" s="85"/>
      <c r="K753" s="85"/>
      <c r="L753" s="85"/>
      <c r="M753" s="85"/>
      <c r="N753" s="85"/>
      <c r="O753" s="85">
        <v>0.8</v>
      </c>
      <c r="P753" s="85">
        <v>0.8</v>
      </c>
      <c r="Q753" s="66" t="s">
        <v>468</v>
      </c>
      <c r="R753" s="66" t="s">
        <v>468</v>
      </c>
    </row>
    <row r="754" spans="1:18" s="21" customFormat="1" ht="102" hidden="1" x14ac:dyDescent="0.2">
      <c r="A754" s="66" t="s">
        <v>1603</v>
      </c>
      <c r="B754" s="24" t="s">
        <v>539</v>
      </c>
      <c r="C754" s="24" t="s">
        <v>1700</v>
      </c>
      <c r="D754" s="66" t="s">
        <v>1701</v>
      </c>
      <c r="E754" s="84" t="s">
        <v>33</v>
      </c>
      <c r="F754" s="64" t="s">
        <v>32</v>
      </c>
      <c r="G754" s="85">
        <v>0.36</v>
      </c>
      <c r="H754" s="85">
        <v>0.36</v>
      </c>
      <c r="I754" s="85">
        <v>0.36</v>
      </c>
      <c r="J754" s="85">
        <v>0.36</v>
      </c>
      <c r="K754" s="85">
        <v>0.36</v>
      </c>
      <c r="L754" s="85">
        <v>0.36</v>
      </c>
      <c r="M754" s="85">
        <v>0.36</v>
      </c>
      <c r="N754" s="85">
        <v>0.36</v>
      </c>
      <c r="O754" s="85">
        <v>0.36</v>
      </c>
      <c r="P754" s="85">
        <v>0.36</v>
      </c>
      <c r="Q754" s="66" t="s">
        <v>468</v>
      </c>
      <c r="R754" s="66" t="s">
        <v>468</v>
      </c>
    </row>
    <row r="755" spans="1:18" s="21" customFormat="1" ht="12.75" hidden="1" x14ac:dyDescent="0.2">
      <c r="A755" s="66" t="s">
        <v>1604</v>
      </c>
      <c r="B755" s="24" t="s">
        <v>538</v>
      </c>
      <c r="C755" s="24" t="s">
        <v>573</v>
      </c>
      <c r="D755" s="66" t="s">
        <v>574</v>
      </c>
      <c r="E755" s="84" t="s">
        <v>33</v>
      </c>
      <c r="F755" s="64" t="s">
        <v>32</v>
      </c>
      <c r="G755" s="85">
        <v>0.5</v>
      </c>
      <c r="H755" s="85">
        <v>0.5</v>
      </c>
      <c r="I755" s="85">
        <v>0.5</v>
      </c>
      <c r="J755" s="85">
        <v>0.5</v>
      </c>
      <c r="K755" s="85">
        <v>0.5</v>
      </c>
      <c r="L755" s="85">
        <v>0.5</v>
      </c>
      <c r="M755" s="85">
        <v>0.5</v>
      </c>
      <c r="N755" s="85">
        <v>0.5</v>
      </c>
      <c r="O755" s="85">
        <v>0.5</v>
      </c>
      <c r="P755" s="85">
        <v>0.5</v>
      </c>
      <c r="Q755" s="66" t="s">
        <v>468</v>
      </c>
      <c r="R755" s="66" t="s">
        <v>468</v>
      </c>
    </row>
    <row r="756" spans="1:18" s="21" customFormat="1" ht="89.25" hidden="1" x14ac:dyDescent="0.2">
      <c r="A756" s="66" t="s">
        <v>1605</v>
      </c>
      <c r="B756" s="24" t="s">
        <v>539</v>
      </c>
      <c r="C756" s="24" t="s">
        <v>575</v>
      </c>
      <c r="D756" s="66" t="s">
        <v>576</v>
      </c>
      <c r="E756" s="84" t="s">
        <v>33</v>
      </c>
      <c r="F756" s="64" t="s">
        <v>32</v>
      </c>
      <c r="G756" s="85">
        <v>0.5</v>
      </c>
      <c r="H756" s="85">
        <v>0.5</v>
      </c>
      <c r="I756" s="85">
        <v>0.5</v>
      </c>
      <c r="J756" s="85">
        <v>0.5</v>
      </c>
      <c r="K756" s="85">
        <v>0.5</v>
      </c>
      <c r="L756" s="85">
        <v>0.5</v>
      </c>
      <c r="M756" s="85">
        <v>0.5</v>
      </c>
      <c r="N756" s="85">
        <v>0.5</v>
      </c>
      <c r="O756" s="85">
        <v>0.5</v>
      </c>
      <c r="P756" s="85">
        <v>0.5</v>
      </c>
      <c r="Q756" s="66" t="s">
        <v>468</v>
      </c>
      <c r="R756" s="66" t="s">
        <v>468</v>
      </c>
    </row>
    <row r="757" spans="1:18" s="21" customFormat="1" ht="89.25" hidden="1" x14ac:dyDescent="0.2">
      <c r="A757" s="66" t="s">
        <v>1606</v>
      </c>
      <c r="B757" s="24" t="s">
        <v>539</v>
      </c>
      <c r="C757" s="24" t="s">
        <v>1702</v>
      </c>
      <c r="D757" s="66" t="s">
        <v>1703</v>
      </c>
      <c r="E757" s="66" t="s">
        <v>33</v>
      </c>
      <c r="F757" s="64" t="s">
        <v>32</v>
      </c>
      <c r="G757" s="85"/>
      <c r="H757" s="85"/>
      <c r="I757" s="85"/>
      <c r="J757" s="85"/>
      <c r="K757" s="85"/>
      <c r="L757" s="85">
        <v>0.36</v>
      </c>
      <c r="M757" s="85">
        <v>0.36</v>
      </c>
      <c r="N757" s="85">
        <v>0.36</v>
      </c>
      <c r="O757" s="85">
        <v>0.36</v>
      </c>
      <c r="P757" s="85">
        <v>0.36</v>
      </c>
      <c r="Q757" s="66" t="s">
        <v>468</v>
      </c>
      <c r="R757" s="66" t="s">
        <v>468</v>
      </c>
    </row>
    <row r="758" spans="1:18" s="21" customFormat="1" ht="89.25" hidden="1" x14ac:dyDescent="0.2">
      <c r="A758" s="66" t="s">
        <v>1607</v>
      </c>
      <c r="B758" s="24" t="s">
        <v>539</v>
      </c>
      <c r="C758" s="24" t="s">
        <v>1704</v>
      </c>
      <c r="D758" s="66" t="s">
        <v>1703</v>
      </c>
      <c r="E758" s="66" t="s">
        <v>33</v>
      </c>
      <c r="F758" s="64" t="s">
        <v>32</v>
      </c>
      <c r="G758" s="85"/>
      <c r="H758" s="85"/>
      <c r="I758" s="85"/>
      <c r="J758" s="85"/>
      <c r="K758" s="85">
        <v>0.36299999999999999</v>
      </c>
      <c r="L758" s="85">
        <v>0.36</v>
      </c>
      <c r="M758" s="85">
        <v>0.36</v>
      </c>
      <c r="N758" s="85">
        <v>0.36</v>
      </c>
      <c r="O758" s="85">
        <v>0.36</v>
      </c>
      <c r="P758" s="85">
        <v>0.36</v>
      </c>
      <c r="Q758" s="66" t="s">
        <v>468</v>
      </c>
      <c r="R758" s="66" t="s">
        <v>468</v>
      </c>
    </row>
    <row r="759" spans="1:18" s="21" customFormat="1" ht="89.25" hidden="1" x14ac:dyDescent="0.2">
      <c r="A759" s="66" t="s">
        <v>1608</v>
      </c>
      <c r="B759" s="24" t="s">
        <v>539</v>
      </c>
      <c r="C759" s="24" t="s">
        <v>1705</v>
      </c>
      <c r="D759" s="66" t="s">
        <v>1703</v>
      </c>
      <c r="E759" s="66" t="s">
        <v>33</v>
      </c>
      <c r="F759" s="64" t="s">
        <v>32</v>
      </c>
      <c r="G759" s="85"/>
      <c r="H759" s="85"/>
      <c r="I759" s="85"/>
      <c r="J759" s="85">
        <v>0.36299999999999999</v>
      </c>
      <c r="K759" s="85">
        <v>0.36299999999999999</v>
      </c>
      <c r="L759" s="85">
        <v>0.36</v>
      </c>
      <c r="M759" s="85">
        <v>0.36</v>
      </c>
      <c r="N759" s="85">
        <v>0.36</v>
      </c>
      <c r="O759" s="85">
        <v>0.36</v>
      </c>
      <c r="P759" s="85">
        <v>0.36</v>
      </c>
      <c r="Q759" s="66" t="s">
        <v>468</v>
      </c>
      <c r="R759" s="66" t="s">
        <v>468</v>
      </c>
    </row>
    <row r="760" spans="1:18" s="21" customFormat="1" ht="89.25" hidden="1" x14ac:dyDescent="0.2">
      <c r="A760" s="66" t="s">
        <v>1609</v>
      </c>
      <c r="B760" s="24" t="s">
        <v>539</v>
      </c>
      <c r="C760" s="24" t="s">
        <v>1706</v>
      </c>
      <c r="D760" s="66" t="s">
        <v>1703</v>
      </c>
      <c r="E760" s="66" t="s">
        <v>33</v>
      </c>
      <c r="F760" s="64" t="s">
        <v>32</v>
      </c>
      <c r="G760" s="85"/>
      <c r="H760" s="85"/>
      <c r="I760" s="85"/>
      <c r="J760" s="85"/>
      <c r="K760" s="85"/>
      <c r="L760" s="85">
        <v>0.36</v>
      </c>
      <c r="M760" s="85">
        <v>0.36</v>
      </c>
      <c r="N760" s="85">
        <v>0.36</v>
      </c>
      <c r="O760" s="85">
        <v>0.36</v>
      </c>
      <c r="P760" s="85">
        <v>0.36</v>
      </c>
      <c r="Q760" s="66" t="s">
        <v>468</v>
      </c>
      <c r="R760" s="66" t="s">
        <v>468</v>
      </c>
    </row>
    <row r="761" spans="1:18" s="21" customFormat="1" ht="89.25" hidden="1" x14ac:dyDescent="0.2">
      <c r="A761" s="66" t="s">
        <v>1610</v>
      </c>
      <c r="B761" s="24" t="s">
        <v>539</v>
      </c>
      <c r="C761" s="24" t="s">
        <v>1707</v>
      </c>
      <c r="D761" s="66" t="s">
        <v>1703</v>
      </c>
      <c r="E761" s="66" t="s">
        <v>33</v>
      </c>
      <c r="F761" s="64" t="s">
        <v>32</v>
      </c>
      <c r="G761" s="85"/>
      <c r="H761" s="85"/>
      <c r="I761" s="85"/>
      <c r="J761" s="85"/>
      <c r="K761" s="85"/>
      <c r="L761" s="85">
        <v>0.36</v>
      </c>
      <c r="M761" s="85">
        <v>0.36</v>
      </c>
      <c r="N761" s="85">
        <v>0.36</v>
      </c>
      <c r="O761" s="85">
        <v>0.36</v>
      </c>
      <c r="P761" s="85">
        <v>0.36</v>
      </c>
      <c r="Q761" s="66" t="s">
        <v>468</v>
      </c>
      <c r="R761" s="66" t="s">
        <v>468</v>
      </c>
    </row>
    <row r="762" spans="1:18" s="21" customFormat="1" ht="89.25" hidden="1" x14ac:dyDescent="0.2">
      <c r="A762" s="66" t="s">
        <v>1611</v>
      </c>
      <c r="B762" s="24" t="s">
        <v>539</v>
      </c>
      <c r="C762" s="24" t="s">
        <v>1708</v>
      </c>
      <c r="D762" s="66" t="s">
        <v>1703</v>
      </c>
      <c r="E762" s="66" t="s">
        <v>33</v>
      </c>
      <c r="F762" s="64" t="s">
        <v>32</v>
      </c>
      <c r="G762" s="85"/>
      <c r="H762" s="85"/>
      <c r="I762" s="85"/>
      <c r="J762" s="85"/>
      <c r="K762" s="85"/>
      <c r="L762" s="85">
        <v>0.36</v>
      </c>
      <c r="M762" s="85">
        <v>0.36</v>
      </c>
      <c r="N762" s="85">
        <v>0.36</v>
      </c>
      <c r="O762" s="85">
        <v>0.36</v>
      </c>
      <c r="P762" s="85">
        <v>0.36</v>
      </c>
      <c r="Q762" s="66" t="s">
        <v>468</v>
      </c>
      <c r="R762" s="66" t="s">
        <v>468</v>
      </c>
    </row>
    <row r="763" spans="1:18" s="21" customFormat="1" ht="89.25" hidden="1" x14ac:dyDescent="0.2">
      <c r="A763" s="66" t="s">
        <v>1612</v>
      </c>
      <c r="B763" s="24" t="s">
        <v>539</v>
      </c>
      <c r="C763" s="24" t="s">
        <v>1709</v>
      </c>
      <c r="D763" s="66" t="s">
        <v>1703</v>
      </c>
      <c r="E763" s="66" t="s">
        <v>33</v>
      </c>
      <c r="F763" s="64" t="s">
        <v>32</v>
      </c>
      <c r="G763" s="85"/>
      <c r="H763" s="85"/>
      <c r="I763" s="85"/>
      <c r="J763" s="85"/>
      <c r="K763" s="85"/>
      <c r="L763" s="85"/>
      <c r="M763" s="85">
        <v>0.36</v>
      </c>
      <c r="N763" s="85">
        <v>0.36</v>
      </c>
      <c r="O763" s="85">
        <v>0.36</v>
      </c>
      <c r="P763" s="85">
        <v>0.36</v>
      </c>
      <c r="Q763" s="66" t="s">
        <v>468</v>
      </c>
      <c r="R763" s="66" t="s">
        <v>468</v>
      </c>
    </row>
    <row r="764" spans="1:18" s="21" customFormat="1" ht="89.25" hidden="1" x14ac:dyDescent="0.2">
      <c r="A764" s="66" t="s">
        <v>1613</v>
      </c>
      <c r="B764" s="24" t="s">
        <v>539</v>
      </c>
      <c r="C764" s="24" t="s">
        <v>1710</v>
      </c>
      <c r="D764" s="66" t="s">
        <v>1703</v>
      </c>
      <c r="E764" s="66" t="s">
        <v>33</v>
      </c>
      <c r="F764" s="64" t="s">
        <v>32</v>
      </c>
      <c r="G764" s="85"/>
      <c r="H764" s="85"/>
      <c r="I764" s="85"/>
      <c r="J764" s="85"/>
      <c r="K764" s="85"/>
      <c r="L764" s="85"/>
      <c r="M764" s="85"/>
      <c r="N764" s="85"/>
      <c r="O764" s="85">
        <v>0.36</v>
      </c>
      <c r="P764" s="85">
        <v>0.30299999999999999</v>
      </c>
      <c r="Q764" s="66" t="s">
        <v>468</v>
      </c>
      <c r="R764" s="66" t="s">
        <v>468</v>
      </c>
    </row>
    <row r="765" spans="1:18" s="21" customFormat="1" ht="89.25" hidden="1" x14ac:dyDescent="0.2">
      <c r="A765" s="66" t="s">
        <v>1614</v>
      </c>
      <c r="B765" s="24" t="s">
        <v>539</v>
      </c>
      <c r="C765" s="24" t="s">
        <v>1711</v>
      </c>
      <c r="D765" s="66" t="s">
        <v>1703</v>
      </c>
      <c r="E765" s="66" t="s">
        <v>33</v>
      </c>
      <c r="F765" s="64" t="s">
        <v>32</v>
      </c>
      <c r="G765" s="85"/>
      <c r="H765" s="85"/>
      <c r="I765" s="85"/>
      <c r="J765" s="85"/>
      <c r="K765" s="85"/>
      <c r="L765" s="85"/>
      <c r="M765" s="85"/>
      <c r="N765" s="85"/>
      <c r="O765" s="85"/>
      <c r="P765" s="85">
        <v>0.21</v>
      </c>
      <c r="Q765" s="66" t="s">
        <v>468</v>
      </c>
      <c r="R765" s="66" t="s">
        <v>468</v>
      </c>
    </row>
    <row r="766" spans="1:18" s="21" customFormat="1" ht="12.75" hidden="1" x14ac:dyDescent="0.2">
      <c r="A766" s="66" t="s">
        <v>1615</v>
      </c>
      <c r="B766" s="24" t="s">
        <v>538</v>
      </c>
      <c r="C766" s="24" t="s">
        <v>529</v>
      </c>
      <c r="D766" s="66" t="s">
        <v>530</v>
      </c>
      <c r="E766" s="66" t="s">
        <v>33</v>
      </c>
      <c r="F766" s="81" t="s">
        <v>32</v>
      </c>
      <c r="G766" s="85">
        <v>0.22</v>
      </c>
      <c r="H766" s="85">
        <v>0.22</v>
      </c>
      <c r="I766" s="85">
        <v>0.22</v>
      </c>
      <c r="J766" s="85">
        <v>0.22</v>
      </c>
      <c r="K766" s="85">
        <v>0.22</v>
      </c>
      <c r="L766" s="85">
        <v>0.22</v>
      </c>
      <c r="M766" s="85">
        <v>0.22</v>
      </c>
      <c r="N766" s="85">
        <v>0.22</v>
      </c>
      <c r="O766" s="85">
        <v>0.22</v>
      </c>
      <c r="P766" s="85">
        <v>0.22</v>
      </c>
      <c r="Q766" s="66" t="s">
        <v>468</v>
      </c>
      <c r="R766" s="66" t="s">
        <v>468</v>
      </c>
    </row>
    <row r="767" spans="1:18" s="21" customFormat="1" ht="127.5" hidden="1" x14ac:dyDescent="0.2">
      <c r="A767" s="66" t="s">
        <v>1616</v>
      </c>
      <c r="B767" s="24" t="s">
        <v>539</v>
      </c>
      <c r="C767" s="24" t="s">
        <v>529</v>
      </c>
      <c r="D767" s="66" t="s">
        <v>531</v>
      </c>
      <c r="E767" s="66" t="s">
        <v>33</v>
      </c>
      <c r="F767" s="64" t="s">
        <v>32</v>
      </c>
      <c r="G767" s="85"/>
      <c r="H767" s="85"/>
      <c r="I767" s="85"/>
      <c r="J767" s="85"/>
      <c r="K767" s="85">
        <v>1.5</v>
      </c>
      <c r="L767" s="85">
        <v>1.5</v>
      </c>
      <c r="M767" s="85">
        <v>1.5</v>
      </c>
      <c r="N767" s="85">
        <v>1.5</v>
      </c>
      <c r="O767" s="85">
        <v>1.5</v>
      </c>
      <c r="P767" s="85">
        <v>1.5</v>
      </c>
      <c r="Q767" s="66" t="s">
        <v>468</v>
      </c>
      <c r="R767" s="66" t="s">
        <v>468</v>
      </c>
    </row>
    <row r="768" spans="1:18" s="21" customFormat="1" ht="102" hidden="1" x14ac:dyDescent="0.2">
      <c r="A768" s="66" t="s">
        <v>1617</v>
      </c>
      <c r="B768" s="24" t="s">
        <v>539</v>
      </c>
      <c r="C768" s="24" t="s">
        <v>532</v>
      </c>
      <c r="D768" s="66" t="s">
        <v>533</v>
      </c>
      <c r="E768" s="66" t="s">
        <v>33</v>
      </c>
      <c r="F768" s="64" t="s">
        <v>32</v>
      </c>
      <c r="G768" s="85"/>
      <c r="H768" s="85"/>
      <c r="I768" s="85"/>
      <c r="J768" s="85"/>
      <c r="K768" s="85"/>
      <c r="L768" s="85"/>
      <c r="M768" s="85">
        <v>1</v>
      </c>
      <c r="N768" s="85">
        <v>1</v>
      </c>
      <c r="O768" s="85">
        <v>1</v>
      </c>
      <c r="P768" s="85">
        <v>1</v>
      </c>
      <c r="Q768" s="66" t="s">
        <v>468</v>
      </c>
      <c r="R768" s="66" t="s">
        <v>468</v>
      </c>
    </row>
    <row r="769" spans="1:18" s="21" customFormat="1" ht="114.75" hidden="1" x14ac:dyDescent="0.2">
      <c r="A769" s="66" t="s">
        <v>1618</v>
      </c>
      <c r="B769" s="24" t="s">
        <v>539</v>
      </c>
      <c r="C769" s="24" t="s">
        <v>534</v>
      </c>
      <c r="D769" s="66" t="s">
        <v>535</v>
      </c>
      <c r="E769" s="66" t="s">
        <v>33</v>
      </c>
      <c r="F769" s="81" t="s">
        <v>31</v>
      </c>
      <c r="G769" s="85"/>
      <c r="H769" s="85"/>
      <c r="I769" s="85"/>
      <c r="J769" s="85"/>
      <c r="K769" s="85"/>
      <c r="L769" s="85"/>
      <c r="M769" s="85">
        <v>1.2</v>
      </c>
      <c r="N769" s="85">
        <v>1.2</v>
      </c>
      <c r="O769" s="85">
        <v>1.2</v>
      </c>
      <c r="P769" s="85">
        <v>1.2</v>
      </c>
      <c r="Q769" s="66" t="s">
        <v>468</v>
      </c>
      <c r="R769" s="66" t="s">
        <v>468</v>
      </c>
    </row>
    <row r="770" spans="1:18" s="21" customFormat="1" ht="89.25" hidden="1" x14ac:dyDescent="0.2">
      <c r="A770" s="66" t="s">
        <v>1619</v>
      </c>
      <c r="B770" s="24" t="s">
        <v>539</v>
      </c>
      <c r="C770" s="24" t="s">
        <v>536</v>
      </c>
      <c r="D770" s="66" t="s">
        <v>537</v>
      </c>
      <c r="E770" s="66" t="s">
        <v>33</v>
      </c>
      <c r="F770" s="64" t="s">
        <v>32</v>
      </c>
      <c r="G770" s="85"/>
      <c r="H770" s="85"/>
      <c r="I770" s="85"/>
      <c r="J770" s="85"/>
      <c r="K770" s="85"/>
      <c r="L770" s="85"/>
      <c r="M770" s="85">
        <v>1</v>
      </c>
      <c r="N770" s="85">
        <v>1</v>
      </c>
      <c r="O770" s="85">
        <v>1</v>
      </c>
      <c r="P770" s="85">
        <v>1</v>
      </c>
      <c r="Q770" s="66" t="s">
        <v>468</v>
      </c>
      <c r="R770" s="66" t="s">
        <v>468</v>
      </c>
    </row>
    <row r="771" spans="1:18" s="21" customFormat="1" ht="12.75" hidden="1" x14ac:dyDescent="0.2">
      <c r="A771" s="66" t="s">
        <v>1620</v>
      </c>
      <c r="B771" s="24" t="s">
        <v>538</v>
      </c>
      <c r="C771" s="24" t="s">
        <v>1749</v>
      </c>
      <c r="D771" s="66" t="s">
        <v>1750</v>
      </c>
      <c r="E771" s="66" t="s">
        <v>33</v>
      </c>
      <c r="F771" s="81" t="s">
        <v>32</v>
      </c>
      <c r="G771" s="85">
        <v>0.18</v>
      </c>
      <c r="H771" s="85">
        <v>0.18</v>
      </c>
      <c r="I771" s="85">
        <v>0.18</v>
      </c>
      <c r="J771" s="85">
        <v>0.18</v>
      </c>
      <c r="K771" s="85">
        <v>0.18</v>
      </c>
      <c r="L771" s="85">
        <v>0.18</v>
      </c>
      <c r="M771" s="85">
        <v>0.18</v>
      </c>
      <c r="N771" s="85">
        <v>0.18</v>
      </c>
      <c r="O771" s="85">
        <v>0.18</v>
      </c>
      <c r="P771" s="85">
        <v>0.18</v>
      </c>
      <c r="Q771" s="66" t="s">
        <v>468</v>
      </c>
      <c r="R771" s="66" t="s">
        <v>468</v>
      </c>
    </row>
    <row r="772" spans="1:18" s="21" customFormat="1" ht="102" hidden="1" x14ac:dyDescent="0.2">
      <c r="A772" s="66" t="s">
        <v>1621</v>
      </c>
      <c r="B772" s="24" t="s">
        <v>539</v>
      </c>
      <c r="C772" s="24" t="s">
        <v>1751</v>
      </c>
      <c r="D772" s="66" t="s">
        <v>1752</v>
      </c>
      <c r="E772" s="66" t="s">
        <v>33</v>
      </c>
      <c r="F772" s="64" t="s">
        <v>32</v>
      </c>
      <c r="G772" s="85"/>
      <c r="H772" s="85"/>
      <c r="I772" s="85"/>
      <c r="J772" s="85"/>
      <c r="K772" s="85">
        <v>1.4</v>
      </c>
      <c r="L772" s="85">
        <v>1.4</v>
      </c>
      <c r="M772" s="85">
        <v>1.4</v>
      </c>
      <c r="N772" s="85">
        <v>1.4</v>
      </c>
      <c r="O772" s="85">
        <v>1.4</v>
      </c>
      <c r="P772" s="85">
        <v>1.4</v>
      </c>
      <c r="Q772" s="66" t="s">
        <v>468</v>
      </c>
      <c r="R772" s="66" t="s">
        <v>468</v>
      </c>
    </row>
    <row r="773" spans="1:18" s="21" customFormat="1" ht="12.75" hidden="1" x14ac:dyDescent="0.2">
      <c r="A773" s="66" t="s">
        <v>1622</v>
      </c>
      <c r="B773" s="24" t="s">
        <v>334</v>
      </c>
      <c r="C773" s="24" t="s">
        <v>338</v>
      </c>
      <c r="D773" s="66" t="s">
        <v>345</v>
      </c>
      <c r="E773" s="66" t="s">
        <v>33</v>
      </c>
      <c r="F773" s="81" t="s">
        <v>28</v>
      </c>
      <c r="G773" s="85"/>
      <c r="H773" s="85"/>
      <c r="I773" s="85"/>
      <c r="J773" s="85"/>
      <c r="K773" s="85"/>
      <c r="L773" s="85"/>
      <c r="M773" s="85">
        <v>0.28799999999999998</v>
      </c>
      <c r="N773" s="85">
        <v>0.28799999999999998</v>
      </c>
      <c r="O773" s="85">
        <v>0.28799999999999998</v>
      </c>
      <c r="P773" s="85">
        <v>0.28799999999999998</v>
      </c>
      <c r="Q773" s="66" t="s">
        <v>344</v>
      </c>
      <c r="R773" s="66" t="s">
        <v>344</v>
      </c>
    </row>
    <row r="774" spans="1:18" s="21" customFormat="1" ht="12.75" hidden="1" x14ac:dyDescent="0.2">
      <c r="A774" s="66" t="s">
        <v>1623</v>
      </c>
      <c r="B774" s="24" t="s">
        <v>334</v>
      </c>
      <c r="C774" s="24" t="s">
        <v>338</v>
      </c>
      <c r="D774" s="66" t="s">
        <v>346</v>
      </c>
      <c r="E774" s="66" t="s">
        <v>33</v>
      </c>
      <c r="F774" s="81" t="s">
        <v>28</v>
      </c>
      <c r="G774" s="85"/>
      <c r="H774" s="85"/>
      <c r="I774" s="85"/>
      <c r="J774" s="85"/>
      <c r="K774" s="85"/>
      <c r="L774" s="85"/>
      <c r="M774" s="85">
        <v>0.28799999999999998</v>
      </c>
      <c r="N774" s="85">
        <v>0.28799999999999998</v>
      </c>
      <c r="O774" s="85">
        <v>0.28799999999999998</v>
      </c>
      <c r="P774" s="85">
        <v>0.28799999999999998</v>
      </c>
      <c r="Q774" s="66" t="s">
        <v>344</v>
      </c>
      <c r="R774" s="66" t="s">
        <v>344</v>
      </c>
    </row>
    <row r="775" spans="1:18" s="21" customFormat="1" ht="12.75" hidden="1" x14ac:dyDescent="0.2">
      <c r="A775" s="66" t="s">
        <v>1672</v>
      </c>
      <c r="B775" s="24" t="s">
        <v>334</v>
      </c>
      <c r="C775" s="24" t="s">
        <v>338</v>
      </c>
      <c r="D775" s="66" t="s">
        <v>347</v>
      </c>
      <c r="E775" s="66" t="s">
        <v>33</v>
      </c>
      <c r="F775" s="81" t="s">
        <v>28</v>
      </c>
      <c r="G775" s="85"/>
      <c r="H775" s="85">
        <v>1.536</v>
      </c>
      <c r="I775" s="85">
        <v>1.536</v>
      </c>
      <c r="J775" s="85">
        <v>1.536</v>
      </c>
      <c r="K775" s="85">
        <v>1.536</v>
      </c>
      <c r="L775" s="85">
        <v>1.536</v>
      </c>
      <c r="M775" s="85">
        <v>1.536</v>
      </c>
      <c r="N775" s="85">
        <v>1.536</v>
      </c>
      <c r="O775" s="85">
        <v>1.536</v>
      </c>
      <c r="P775" s="85">
        <v>1.536</v>
      </c>
      <c r="Q775" s="66" t="s">
        <v>344</v>
      </c>
      <c r="R775" s="66" t="s">
        <v>344</v>
      </c>
    </row>
    <row r="776" spans="1:18" s="21" customFormat="1" ht="12.75" hidden="1" x14ac:dyDescent="0.2">
      <c r="A776" s="66" t="s">
        <v>1673</v>
      </c>
      <c r="B776" s="24" t="s">
        <v>334</v>
      </c>
      <c r="C776" s="24" t="s">
        <v>338</v>
      </c>
      <c r="D776" s="66" t="s">
        <v>348</v>
      </c>
      <c r="E776" s="66" t="s">
        <v>33</v>
      </c>
      <c r="F776" s="81" t="s">
        <v>28</v>
      </c>
      <c r="G776" s="85"/>
      <c r="H776" s="85">
        <v>0.14399999999999999</v>
      </c>
      <c r="I776" s="85">
        <v>0.14399999999999999</v>
      </c>
      <c r="J776" s="85">
        <v>0.14399999999999999</v>
      </c>
      <c r="K776" s="85">
        <v>0.14399999999999999</v>
      </c>
      <c r="L776" s="85">
        <v>0.14399999999999999</v>
      </c>
      <c r="M776" s="85">
        <v>0.14399999999999999</v>
      </c>
      <c r="N776" s="85">
        <v>0.14399999999999999</v>
      </c>
      <c r="O776" s="85">
        <v>0.14399999999999999</v>
      </c>
      <c r="P776" s="85">
        <v>0.14399999999999999</v>
      </c>
      <c r="Q776" s="66" t="s">
        <v>344</v>
      </c>
      <c r="R776" s="66" t="s">
        <v>344</v>
      </c>
    </row>
    <row r="777" spans="1:18" s="21" customFormat="1" ht="12.75" hidden="1" x14ac:dyDescent="0.2">
      <c r="A777" s="66" t="s">
        <v>1674</v>
      </c>
      <c r="B777" s="24" t="s">
        <v>335</v>
      </c>
      <c r="C777" s="24" t="s">
        <v>338</v>
      </c>
      <c r="D777" s="66" t="s">
        <v>349</v>
      </c>
      <c r="E777" s="66" t="s">
        <v>33</v>
      </c>
      <c r="F777" s="81" t="s">
        <v>28</v>
      </c>
      <c r="G777" s="85"/>
      <c r="H777" s="85"/>
      <c r="I777" s="85"/>
      <c r="J777" s="85"/>
      <c r="K777" s="85"/>
      <c r="L777" s="85"/>
      <c r="M777" s="85">
        <v>9.6000000000000002E-2</v>
      </c>
      <c r="N777" s="85">
        <v>9.6000000000000002E-2</v>
      </c>
      <c r="O777" s="85">
        <v>9.6000000000000002E-2</v>
      </c>
      <c r="P777" s="85">
        <v>9.6000000000000002E-2</v>
      </c>
      <c r="Q777" s="66" t="s">
        <v>344</v>
      </c>
      <c r="R777" s="66" t="s">
        <v>344</v>
      </c>
    </row>
    <row r="778" spans="1:18" s="21" customFormat="1" ht="12.75" hidden="1" x14ac:dyDescent="0.2">
      <c r="A778" s="66" t="s">
        <v>1684</v>
      </c>
      <c r="B778" s="24" t="s">
        <v>334</v>
      </c>
      <c r="C778" s="24" t="s">
        <v>338</v>
      </c>
      <c r="D778" s="66" t="s">
        <v>1885</v>
      </c>
      <c r="E778" s="66" t="s">
        <v>33</v>
      </c>
      <c r="F778" s="81" t="s">
        <v>28</v>
      </c>
      <c r="G778" s="85"/>
      <c r="H778" s="85"/>
      <c r="I778" s="85"/>
      <c r="J778" s="85"/>
      <c r="K778" s="85"/>
      <c r="L778" s="85"/>
      <c r="M778" s="85">
        <v>0.28799999999999998</v>
      </c>
      <c r="N778" s="85">
        <v>0.28799999999999998</v>
      </c>
      <c r="O778" s="85">
        <v>0.28799999999999998</v>
      </c>
      <c r="P778" s="85">
        <v>0.28799999999999998</v>
      </c>
      <c r="Q778" s="66" t="s">
        <v>344</v>
      </c>
      <c r="R778" s="66" t="s">
        <v>344</v>
      </c>
    </row>
    <row r="779" spans="1:18" s="21" customFormat="1" ht="12.75" hidden="1" x14ac:dyDescent="0.2">
      <c r="A779" s="66" t="s">
        <v>1685</v>
      </c>
      <c r="B779" s="24" t="s">
        <v>334</v>
      </c>
      <c r="C779" s="24" t="s">
        <v>339</v>
      </c>
      <c r="D779" s="66" t="s">
        <v>350</v>
      </c>
      <c r="E779" s="66" t="s">
        <v>33</v>
      </c>
      <c r="F779" s="81" t="s">
        <v>28</v>
      </c>
      <c r="G779" s="85"/>
      <c r="H779" s="85"/>
      <c r="I779" s="85"/>
      <c r="J779" s="85"/>
      <c r="K779" s="85"/>
      <c r="L779" s="85"/>
      <c r="M779" s="85"/>
      <c r="N779" s="85"/>
      <c r="O779" s="85"/>
      <c r="P779" s="85">
        <v>0.38400000000000001</v>
      </c>
      <c r="Q779" s="66" t="s">
        <v>344</v>
      </c>
      <c r="R779" s="66" t="s">
        <v>344</v>
      </c>
    </row>
    <row r="780" spans="1:18" s="21" customFormat="1" ht="12.75" hidden="1" x14ac:dyDescent="0.2">
      <c r="A780" s="66" t="s">
        <v>1686</v>
      </c>
      <c r="B780" s="24" t="s">
        <v>334</v>
      </c>
      <c r="C780" s="24" t="s">
        <v>339</v>
      </c>
      <c r="D780" s="66" t="s">
        <v>351</v>
      </c>
      <c r="E780" s="66" t="s">
        <v>33</v>
      </c>
      <c r="F780" s="81" t="s">
        <v>28</v>
      </c>
      <c r="G780" s="85"/>
      <c r="H780" s="85"/>
      <c r="I780" s="85"/>
      <c r="J780" s="85"/>
      <c r="K780" s="85"/>
      <c r="L780" s="85"/>
      <c r="M780" s="85"/>
      <c r="N780" s="85">
        <v>3.5999999999999997E-2</v>
      </c>
      <c r="O780" s="85">
        <v>3.5999999999999997E-2</v>
      </c>
      <c r="P780" s="85">
        <v>3.5999999999999997E-2</v>
      </c>
      <c r="Q780" s="66" t="s">
        <v>344</v>
      </c>
      <c r="R780" s="66" t="s">
        <v>344</v>
      </c>
    </row>
    <row r="781" spans="1:18" s="21" customFormat="1" ht="12.75" hidden="1" x14ac:dyDescent="0.2">
      <c r="A781" s="66" t="s">
        <v>1687</v>
      </c>
      <c r="B781" s="24" t="s">
        <v>1797</v>
      </c>
      <c r="C781" s="24" t="s">
        <v>339</v>
      </c>
      <c r="D781" s="66" t="s">
        <v>371</v>
      </c>
      <c r="E781" s="66" t="s">
        <v>33</v>
      </c>
      <c r="F781" s="81" t="s">
        <v>28</v>
      </c>
      <c r="G781" s="85"/>
      <c r="H781" s="85"/>
      <c r="I781" s="85"/>
      <c r="J781" s="85"/>
      <c r="K781" s="85"/>
      <c r="L781" s="85"/>
      <c r="M781" s="85"/>
      <c r="N781" s="85"/>
      <c r="O781" s="85"/>
      <c r="P781" s="85">
        <v>0.126</v>
      </c>
      <c r="Q781" s="66" t="s">
        <v>344</v>
      </c>
      <c r="R781" s="66" t="s">
        <v>344</v>
      </c>
    </row>
    <row r="782" spans="1:18" s="21" customFormat="1" ht="12.75" hidden="1" x14ac:dyDescent="0.2">
      <c r="A782" s="66" t="s">
        <v>1688</v>
      </c>
      <c r="B782" s="24" t="s">
        <v>334</v>
      </c>
      <c r="C782" s="24" t="s">
        <v>340</v>
      </c>
      <c r="D782" s="66" t="s">
        <v>352</v>
      </c>
      <c r="E782" s="66" t="s">
        <v>33</v>
      </c>
      <c r="F782" s="81" t="s">
        <v>28</v>
      </c>
      <c r="G782" s="85"/>
      <c r="H782" s="85"/>
      <c r="I782" s="85"/>
      <c r="J782" s="85"/>
      <c r="K782" s="85"/>
      <c r="L782" s="85">
        <v>0.126</v>
      </c>
      <c r="M782" s="85">
        <v>0.126</v>
      </c>
      <c r="N782" s="85">
        <v>0.126</v>
      </c>
      <c r="O782" s="85">
        <v>0.126</v>
      </c>
      <c r="P782" s="85">
        <v>0.126</v>
      </c>
      <c r="Q782" s="66" t="s">
        <v>344</v>
      </c>
      <c r="R782" s="66" t="s">
        <v>344</v>
      </c>
    </row>
    <row r="783" spans="1:18" s="21" customFormat="1" ht="12.75" hidden="1" x14ac:dyDescent="0.2">
      <c r="A783" s="66" t="s">
        <v>1689</v>
      </c>
      <c r="B783" s="24" t="s">
        <v>334</v>
      </c>
      <c r="C783" s="24" t="s">
        <v>340</v>
      </c>
      <c r="D783" s="66" t="s">
        <v>353</v>
      </c>
      <c r="E783" s="66" t="s">
        <v>33</v>
      </c>
      <c r="F783" s="81" t="s">
        <v>28</v>
      </c>
      <c r="G783" s="85"/>
      <c r="H783" s="85"/>
      <c r="I783" s="85"/>
      <c r="J783" s="85"/>
      <c r="K783" s="85"/>
      <c r="L783" s="85">
        <v>0.184</v>
      </c>
      <c r="M783" s="85">
        <v>0.184</v>
      </c>
      <c r="N783" s="85">
        <v>0.184</v>
      </c>
      <c r="O783" s="85">
        <v>0.184</v>
      </c>
      <c r="P783" s="85">
        <v>0.184</v>
      </c>
      <c r="Q783" s="66" t="s">
        <v>344</v>
      </c>
      <c r="R783" s="66" t="s">
        <v>344</v>
      </c>
    </row>
    <row r="784" spans="1:18" s="21" customFormat="1" ht="12.75" hidden="1" x14ac:dyDescent="0.2">
      <c r="A784" s="66" t="s">
        <v>1690</v>
      </c>
      <c r="B784" s="24" t="s">
        <v>334</v>
      </c>
      <c r="C784" s="24" t="s">
        <v>340</v>
      </c>
      <c r="D784" s="66" t="s">
        <v>354</v>
      </c>
      <c r="E784" s="66" t="s">
        <v>33</v>
      </c>
      <c r="F784" s="81" t="s">
        <v>28</v>
      </c>
      <c r="G784" s="85"/>
      <c r="H784" s="85"/>
      <c r="I784" s="85"/>
      <c r="J784" s="85"/>
      <c r="K784" s="85"/>
      <c r="L784" s="85">
        <v>0.84</v>
      </c>
      <c r="M784" s="85">
        <v>0.84</v>
      </c>
      <c r="N784" s="85">
        <v>0.84</v>
      </c>
      <c r="O784" s="85">
        <v>0.84</v>
      </c>
      <c r="P784" s="85">
        <v>0.84</v>
      </c>
      <c r="Q784" s="66" t="s">
        <v>344</v>
      </c>
      <c r="R784" s="66" t="s">
        <v>344</v>
      </c>
    </row>
    <row r="785" spans="1:18" s="21" customFormat="1" ht="12.75" hidden="1" x14ac:dyDescent="0.2">
      <c r="A785" s="66" t="s">
        <v>1691</v>
      </c>
      <c r="B785" s="24" t="s">
        <v>334</v>
      </c>
      <c r="C785" s="24" t="s">
        <v>340</v>
      </c>
      <c r="D785" s="66" t="s">
        <v>356</v>
      </c>
      <c r="E785" s="66" t="s">
        <v>33</v>
      </c>
      <c r="F785" s="81" t="s">
        <v>28</v>
      </c>
      <c r="G785" s="85"/>
      <c r="H785" s="85"/>
      <c r="I785" s="85"/>
      <c r="J785" s="85"/>
      <c r="K785" s="85">
        <v>4.8000000000000001E-2</v>
      </c>
      <c r="L785" s="85">
        <v>4.8000000000000001E-2</v>
      </c>
      <c r="M785" s="85">
        <v>4.8000000000000001E-2</v>
      </c>
      <c r="N785" s="85">
        <v>4.8000000000000001E-2</v>
      </c>
      <c r="O785" s="85">
        <v>4.8000000000000001E-2</v>
      </c>
      <c r="P785" s="85">
        <v>4.8000000000000001E-2</v>
      </c>
      <c r="Q785" s="66" t="s">
        <v>344</v>
      </c>
      <c r="R785" s="66" t="s">
        <v>344</v>
      </c>
    </row>
    <row r="786" spans="1:18" s="21" customFormat="1" ht="12.75" hidden="1" x14ac:dyDescent="0.2">
      <c r="A786" s="66" t="s">
        <v>1692</v>
      </c>
      <c r="B786" s="24" t="s">
        <v>334</v>
      </c>
      <c r="C786" s="24" t="s">
        <v>340</v>
      </c>
      <c r="D786" s="66" t="s">
        <v>357</v>
      </c>
      <c r="E786" s="66" t="s">
        <v>33</v>
      </c>
      <c r="F786" s="81" t="s">
        <v>28</v>
      </c>
      <c r="G786" s="85"/>
      <c r="H786" s="85"/>
      <c r="I786" s="85"/>
      <c r="J786" s="85"/>
      <c r="K786" s="85">
        <v>0.14399999999999999</v>
      </c>
      <c r="L786" s="85">
        <v>0.14399999999999999</v>
      </c>
      <c r="M786" s="85">
        <v>0.14399999999999999</v>
      </c>
      <c r="N786" s="85">
        <v>0.14399999999999999</v>
      </c>
      <c r="O786" s="85">
        <v>0.14399999999999999</v>
      </c>
      <c r="P786" s="85">
        <v>0.14399999999999999</v>
      </c>
      <c r="Q786" s="66" t="s">
        <v>344</v>
      </c>
      <c r="R786" s="66" t="s">
        <v>344</v>
      </c>
    </row>
    <row r="787" spans="1:18" s="21" customFormat="1" ht="12.75" hidden="1" x14ac:dyDescent="0.2">
      <c r="A787" s="66" t="s">
        <v>1693</v>
      </c>
      <c r="B787" s="24" t="s">
        <v>334</v>
      </c>
      <c r="C787" s="24" t="s">
        <v>340</v>
      </c>
      <c r="D787" s="66" t="s">
        <v>358</v>
      </c>
      <c r="E787" s="66" t="s">
        <v>33</v>
      </c>
      <c r="F787" s="81" t="s">
        <v>28</v>
      </c>
      <c r="G787" s="85"/>
      <c r="H787" s="85"/>
      <c r="I787" s="85"/>
      <c r="J787" s="85"/>
      <c r="K787" s="85">
        <v>0.38400000000000001</v>
      </c>
      <c r="L787" s="85">
        <v>0.38400000000000001</v>
      </c>
      <c r="M787" s="85">
        <v>0.38400000000000001</v>
      </c>
      <c r="N787" s="85">
        <v>0.38400000000000001</v>
      </c>
      <c r="O787" s="85">
        <v>0.38400000000000001</v>
      </c>
      <c r="P787" s="85">
        <v>0.38400000000000001</v>
      </c>
      <c r="Q787" s="66" t="s">
        <v>344</v>
      </c>
      <c r="R787" s="66" t="s">
        <v>344</v>
      </c>
    </row>
    <row r="788" spans="1:18" s="21" customFormat="1" ht="12.75" hidden="1" x14ac:dyDescent="0.2">
      <c r="A788" s="66" t="s">
        <v>1694</v>
      </c>
      <c r="B788" s="24" t="s">
        <v>334</v>
      </c>
      <c r="C788" s="24" t="s">
        <v>340</v>
      </c>
      <c r="D788" s="66" t="s">
        <v>359</v>
      </c>
      <c r="E788" s="66" t="s">
        <v>33</v>
      </c>
      <c r="F788" s="81" t="s">
        <v>28</v>
      </c>
      <c r="G788" s="85"/>
      <c r="H788" s="85">
        <v>0.12</v>
      </c>
      <c r="I788" s="85">
        <v>0.12</v>
      </c>
      <c r="J788" s="85">
        <v>0.12</v>
      </c>
      <c r="K788" s="85">
        <v>0.12</v>
      </c>
      <c r="L788" s="85">
        <v>0.12</v>
      </c>
      <c r="M788" s="85">
        <v>0.12</v>
      </c>
      <c r="N788" s="85">
        <v>0.12</v>
      </c>
      <c r="O788" s="85">
        <v>0.12</v>
      </c>
      <c r="P788" s="85">
        <v>0.12</v>
      </c>
      <c r="Q788" s="66" t="s">
        <v>344</v>
      </c>
      <c r="R788" s="66" t="s">
        <v>344</v>
      </c>
    </row>
    <row r="789" spans="1:18" s="21" customFormat="1" ht="12.75" hidden="1" x14ac:dyDescent="0.2">
      <c r="A789" s="66" t="s">
        <v>1695</v>
      </c>
      <c r="B789" s="24" t="s">
        <v>334</v>
      </c>
      <c r="C789" s="24" t="s">
        <v>340</v>
      </c>
      <c r="D789" s="66" t="s">
        <v>360</v>
      </c>
      <c r="E789" s="66" t="s">
        <v>33</v>
      </c>
      <c r="F789" s="81" t="s">
        <v>28</v>
      </c>
      <c r="G789" s="85"/>
      <c r="H789" s="85">
        <v>0.192</v>
      </c>
      <c r="I789" s="85">
        <v>0.192</v>
      </c>
      <c r="J789" s="85">
        <v>0.192</v>
      </c>
      <c r="K789" s="85">
        <v>0.192</v>
      </c>
      <c r="L789" s="85">
        <v>0.192</v>
      </c>
      <c r="M789" s="85">
        <v>0.192</v>
      </c>
      <c r="N789" s="85">
        <v>0.192</v>
      </c>
      <c r="O789" s="85">
        <v>0.192</v>
      </c>
      <c r="P789" s="85">
        <v>0.192</v>
      </c>
      <c r="Q789" s="66" t="s">
        <v>344</v>
      </c>
      <c r="R789" s="66" t="s">
        <v>344</v>
      </c>
    </row>
    <row r="790" spans="1:18" s="21" customFormat="1" ht="12.75" hidden="1" x14ac:dyDescent="0.2">
      <c r="A790" s="66" t="s">
        <v>1696</v>
      </c>
      <c r="B790" s="24" t="s">
        <v>336</v>
      </c>
      <c r="C790" s="24" t="s">
        <v>340</v>
      </c>
      <c r="D790" s="66" t="s">
        <v>345</v>
      </c>
      <c r="E790" s="66" t="s">
        <v>33</v>
      </c>
      <c r="F790" s="81" t="s">
        <v>28</v>
      </c>
      <c r="G790" s="85"/>
      <c r="H790" s="85"/>
      <c r="I790" s="85"/>
      <c r="J790" s="85"/>
      <c r="K790" s="85"/>
      <c r="L790" s="85"/>
      <c r="M790" s="85"/>
      <c r="N790" s="85"/>
      <c r="O790" s="85">
        <v>5.76</v>
      </c>
      <c r="P790" s="85">
        <v>5.76</v>
      </c>
      <c r="Q790" s="66" t="s">
        <v>344</v>
      </c>
      <c r="R790" s="66" t="s">
        <v>344</v>
      </c>
    </row>
    <row r="791" spans="1:18" s="21" customFormat="1" ht="12.75" hidden="1" x14ac:dyDescent="0.2">
      <c r="A791" s="66" t="s">
        <v>1697</v>
      </c>
      <c r="B791" s="24" t="s">
        <v>336</v>
      </c>
      <c r="C791" s="24" t="s">
        <v>340</v>
      </c>
      <c r="D791" s="66" t="s">
        <v>355</v>
      </c>
      <c r="E791" s="66" t="s">
        <v>33</v>
      </c>
      <c r="F791" s="81" t="s">
        <v>28</v>
      </c>
      <c r="G791" s="85"/>
      <c r="H791" s="85"/>
      <c r="I791" s="85"/>
      <c r="J791" s="85">
        <v>0.36</v>
      </c>
      <c r="K791" s="85">
        <v>0.36</v>
      </c>
      <c r="L791" s="85">
        <v>0.36</v>
      </c>
      <c r="M791" s="85">
        <v>0.36</v>
      </c>
      <c r="N791" s="85">
        <v>0.36</v>
      </c>
      <c r="O791" s="85">
        <v>0.36</v>
      </c>
      <c r="P791" s="85">
        <v>0.36</v>
      </c>
      <c r="Q791" s="66" t="s">
        <v>344</v>
      </c>
      <c r="R791" s="66" t="s">
        <v>344</v>
      </c>
    </row>
    <row r="792" spans="1:18" s="21" customFormat="1" ht="12.75" hidden="1" x14ac:dyDescent="0.2">
      <c r="A792" s="66" t="s">
        <v>1698</v>
      </c>
      <c r="B792" s="24" t="s">
        <v>1797</v>
      </c>
      <c r="C792" s="24" t="s">
        <v>340</v>
      </c>
      <c r="D792" s="66" t="s">
        <v>1886</v>
      </c>
      <c r="E792" s="66" t="s">
        <v>33</v>
      </c>
      <c r="F792" s="81" t="s">
        <v>28</v>
      </c>
      <c r="G792" s="85"/>
      <c r="H792" s="85"/>
      <c r="I792" s="85"/>
      <c r="J792" s="85"/>
      <c r="K792" s="85"/>
      <c r="L792" s="85"/>
      <c r="M792" s="85"/>
      <c r="N792" s="85"/>
      <c r="O792" s="85"/>
      <c r="P792" s="85">
        <v>0.126</v>
      </c>
      <c r="Q792" s="66" t="s">
        <v>344</v>
      </c>
      <c r="R792" s="66" t="s">
        <v>344</v>
      </c>
    </row>
    <row r="793" spans="1:18" s="21" customFormat="1" ht="12.75" hidden="1" x14ac:dyDescent="0.2">
      <c r="A793" s="66" t="s">
        <v>1699</v>
      </c>
      <c r="B793" s="24" t="s">
        <v>334</v>
      </c>
      <c r="C793" s="24" t="s">
        <v>341</v>
      </c>
      <c r="D793" s="66" t="s">
        <v>361</v>
      </c>
      <c r="E793" s="66" t="s">
        <v>33</v>
      </c>
      <c r="F793" s="81" t="s">
        <v>28</v>
      </c>
      <c r="G793" s="85"/>
      <c r="H793" s="85">
        <v>0.64800000000000002</v>
      </c>
      <c r="I793" s="85">
        <v>0.64800000000000002</v>
      </c>
      <c r="J793" s="85">
        <v>0.64800000000000002</v>
      </c>
      <c r="K793" s="85">
        <v>0.64800000000000002</v>
      </c>
      <c r="L793" s="85">
        <v>0.64800000000000002</v>
      </c>
      <c r="M793" s="85">
        <v>0.64800000000000002</v>
      </c>
      <c r="N793" s="85">
        <v>0.64800000000000002</v>
      </c>
      <c r="O793" s="85">
        <v>0.64800000000000002</v>
      </c>
      <c r="P793" s="85">
        <v>0.64800000000000002</v>
      </c>
      <c r="Q793" s="66" t="s">
        <v>344</v>
      </c>
      <c r="R793" s="66" t="s">
        <v>344</v>
      </c>
    </row>
    <row r="794" spans="1:18" s="21" customFormat="1" ht="12.75" hidden="1" x14ac:dyDescent="0.2">
      <c r="A794" s="66" t="s">
        <v>1753</v>
      </c>
      <c r="B794" s="24" t="s">
        <v>334</v>
      </c>
      <c r="C794" s="24" t="s">
        <v>341</v>
      </c>
      <c r="D794" s="66" t="s">
        <v>362</v>
      </c>
      <c r="E794" s="66" t="s">
        <v>33</v>
      </c>
      <c r="F794" s="81" t="s">
        <v>28</v>
      </c>
      <c r="G794" s="85">
        <v>0.38400000000000001</v>
      </c>
      <c r="H794" s="85">
        <v>0.38400000000000001</v>
      </c>
      <c r="I794" s="85">
        <v>0.38400000000000001</v>
      </c>
      <c r="J794" s="85">
        <v>0.38400000000000001</v>
      </c>
      <c r="K794" s="85">
        <v>0.38400000000000001</v>
      </c>
      <c r="L794" s="85">
        <v>0.38400000000000001</v>
      </c>
      <c r="M794" s="85">
        <v>0.38400000000000001</v>
      </c>
      <c r="N794" s="85">
        <v>0.38400000000000001</v>
      </c>
      <c r="O794" s="85">
        <v>0.38400000000000001</v>
      </c>
      <c r="P794" s="85">
        <v>0.38400000000000001</v>
      </c>
      <c r="Q794" s="66" t="s">
        <v>344</v>
      </c>
      <c r="R794" s="66" t="s">
        <v>344</v>
      </c>
    </row>
    <row r="795" spans="1:18" s="21" customFormat="1" ht="12.75" hidden="1" x14ac:dyDescent="0.2">
      <c r="A795" s="66" t="s">
        <v>1754</v>
      </c>
      <c r="B795" s="24" t="s">
        <v>334</v>
      </c>
      <c r="C795" s="24" t="s">
        <v>341</v>
      </c>
      <c r="D795" s="66" t="s">
        <v>363</v>
      </c>
      <c r="E795" s="66" t="s">
        <v>33</v>
      </c>
      <c r="F795" s="81" t="s">
        <v>28</v>
      </c>
      <c r="G795" s="85">
        <v>0.28799999999999998</v>
      </c>
      <c r="H795" s="85">
        <v>0.28799999999999998</v>
      </c>
      <c r="I795" s="85">
        <v>0.28799999999999998</v>
      </c>
      <c r="J795" s="85">
        <v>0.28799999999999998</v>
      </c>
      <c r="K795" s="85">
        <v>0.28799999999999998</v>
      </c>
      <c r="L795" s="85">
        <v>0.28799999999999998</v>
      </c>
      <c r="M795" s="85">
        <v>0.28799999999999998</v>
      </c>
      <c r="N795" s="85">
        <v>0.28799999999999998</v>
      </c>
      <c r="O795" s="85">
        <v>0.28799999999999998</v>
      </c>
      <c r="P795" s="85">
        <v>0.28799999999999998</v>
      </c>
      <c r="Q795" s="66" t="s">
        <v>344</v>
      </c>
      <c r="R795" s="66" t="s">
        <v>344</v>
      </c>
    </row>
    <row r="796" spans="1:18" s="21" customFormat="1" ht="12.75" hidden="1" x14ac:dyDescent="0.2">
      <c r="A796" s="66" t="s">
        <v>1755</v>
      </c>
      <c r="B796" s="24" t="s">
        <v>334</v>
      </c>
      <c r="C796" s="24" t="s">
        <v>341</v>
      </c>
      <c r="D796" s="66" t="s">
        <v>364</v>
      </c>
      <c r="E796" s="66" t="s">
        <v>33</v>
      </c>
      <c r="F796" s="81" t="s">
        <v>28</v>
      </c>
      <c r="G796" s="85">
        <v>0.192</v>
      </c>
      <c r="H796" s="85">
        <v>0.192</v>
      </c>
      <c r="I796" s="85">
        <v>0.192</v>
      </c>
      <c r="J796" s="85">
        <v>0.192</v>
      </c>
      <c r="K796" s="85">
        <v>0.192</v>
      </c>
      <c r="L796" s="85">
        <v>0.192</v>
      </c>
      <c r="M796" s="85">
        <v>0.192</v>
      </c>
      <c r="N796" s="85">
        <v>0.192</v>
      </c>
      <c r="O796" s="85">
        <v>0.192</v>
      </c>
      <c r="P796" s="85">
        <v>0.192</v>
      </c>
      <c r="Q796" s="66" t="s">
        <v>344</v>
      </c>
      <c r="R796" s="66" t="s">
        <v>344</v>
      </c>
    </row>
    <row r="797" spans="1:18" s="21" customFormat="1" ht="12.75" hidden="1" x14ac:dyDescent="0.2">
      <c r="A797" s="66" t="s">
        <v>1756</v>
      </c>
      <c r="B797" s="24" t="s">
        <v>334</v>
      </c>
      <c r="C797" s="24" t="s">
        <v>341</v>
      </c>
      <c r="D797" s="66" t="s">
        <v>365</v>
      </c>
      <c r="E797" s="66" t="s">
        <v>33</v>
      </c>
      <c r="F797" s="81" t="s">
        <v>28</v>
      </c>
      <c r="G797" s="85">
        <v>0.28799999999999998</v>
      </c>
      <c r="H797" s="85">
        <v>0.28799999999999998</v>
      </c>
      <c r="I797" s="85">
        <v>0.28799999999999998</v>
      </c>
      <c r="J797" s="85">
        <v>0.28799999999999998</v>
      </c>
      <c r="K797" s="85">
        <v>0.28799999999999998</v>
      </c>
      <c r="L797" s="85">
        <v>0.28799999999999998</v>
      </c>
      <c r="M797" s="85">
        <v>0.28799999999999998</v>
      </c>
      <c r="N797" s="85">
        <v>0.28799999999999998</v>
      </c>
      <c r="O797" s="85">
        <v>0.28799999999999998</v>
      </c>
      <c r="P797" s="85">
        <v>0.28799999999999998</v>
      </c>
      <c r="Q797" s="66" t="s">
        <v>344</v>
      </c>
      <c r="R797" s="66" t="s">
        <v>344</v>
      </c>
    </row>
    <row r="798" spans="1:18" s="21" customFormat="1" ht="12.75" hidden="1" x14ac:dyDescent="0.2">
      <c r="A798" s="66" t="s">
        <v>1757</v>
      </c>
      <c r="B798" s="24" t="s">
        <v>334</v>
      </c>
      <c r="C798" s="24" t="s">
        <v>341</v>
      </c>
      <c r="D798" s="66" t="s">
        <v>366</v>
      </c>
      <c r="E798" s="66" t="s">
        <v>33</v>
      </c>
      <c r="F798" s="81" t="s">
        <v>28</v>
      </c>
      <c r="G798" s="85">
        <v>1.1519999999999999</v>
      </c>
      <c r="H798" s="85">
        <v>1.1519999999999999</v>
      </c>
      <c r="I798" s="85">
        <v>1.1519999999999999</v>
      </c>
      <c r="J798" s="85">
        <v>1.1519999999999999</v>
      </c>
      <c r="K798" s="85">
        <v>1.1519999999999999</v>
      </c>
      <c r="L798" s="85">
        <v>1.1519999999999999</v>
      </c>
      <c r="M798" s="85">
        <v>1.1519999999999999</v>
      </c>
      <c r="N798" s="85">
        <v>1.1519999999999999</v>
      </c>
      <c r="O798" s="85">
        <v>1.1519999999999999</v>
      </c>
      <c r="P798" s="85">
        <v>1.1519999999999999</v>
      </c>
      <c r="Q798" s="66" t="s">
        <v>344</v>
      </c>
      <c r="R798" s="66" t="s">
        <v>344</v>
      </c>
    </row>
    <row r="799" spans="1:18" s="21" customFormat="1" ht="25.5" hidden="1" x14ac:dyDescent="0.2">
      <c r="A799" s="66" t="s">
        <v>1758</v>
      </c>
      <c r="B799" s="24" t="s">
        <v>334</v>
      </c>
      <c r="C799" s="24" t="s">
        <v>341</v>
      </c>
      <c r="D799" s="66" t="s">
        <v>1887</v>
      </c>
      <c r="E799" s="66" t="s">
        <v>33</v>
      </c>
      <c r="F799" s="81" t="s">
        <v>28</v>
      </c>
      <c r="G799" s="85"/>
      <c r="H799" s="85"/>
      <c r="I799" s="85">
        <v>1.68</v>
      </c>
      <c r="J799" s="85">
        <v>1.68</v>
      </c>
      <c r="K799" s="85">
        <v>1.68</v>
      </c>
      <c r="L799" s="85">
        <v>1.68</v>
      </c>
      <c r="M799" s="85">
        <v>1.68</v>
      </c>
      <c r="N799" s="85">
        <v>1.68</v>
      </c>
      <c r="O799" s="85">
        <v>1.68</v>
      </c>
      <c r="P799" s="85">
        <v>1.68</v>
      </c>
      <c r="Q799" s="66" t="s">
        <v>344</v>
      </c>
      <c r="R799" s="66" t="s">
        <v>344</v>
      </c>
    </row>
    <row r="800" spans="1:18" s="21" customFormat="1" ht="25.5" hidden="1" x14ac:dyDescent="0.2">
      <c r="A800" s="66" t="s">
        <v>1759</v>
      </c>
      <c r="B800" s="24" t="s">
        <v>334</v>
      </c>
      <c r="C800" s="24" t="s">
        <v>341</v>
      </c>
      <c r="D800" s="66" t="s">
        <v>1888</v>
      </c>
      <c r="E800" s="66" t="s">
        <v>33</v>
      </c>
      <c r="F800" s="81" t="s">
        <v>28</v>
      </c>
      <c r="G800" s="85"/>
      <c r="H800" s="85"/>
      <c r="I800" s="85">
        <v>0.11</v>
      </c>
      <c r="J800" s="85">
        <v>0.11</v>
      </c>
      <c r="K800" s="85">
        <v>0.11</v>
      </c>
      <c r="L800" s="85">
        <v>0.11</v>
      </c>
      <c r="M800" s="85">
        <v>0.11</v>
      </c>
      <c r="N800" s="85">
        <v>0.11</v>
      </c>
      <c r="O800" s="85">
        <v>0.11</v>
      </c>
      <c r="P800" s="85">
        <v>0.11</v>
      </c>
      <c r="Q800" s="66" t="s">
        <v>344</v>
      </c>
      <c r="R800" s="66" t="s">
        <v>344</v>
      </c>
    </row>
    <row r="801" spans="1:18" s="21" customFormat="1" ht="12.75" hidden="1" x14ac:dyDescent="0.2">
      <c r="A801" s="66" t="s">
        <v>1806</v>
      </c>
      <c r="B801" s="24" t="s">
        <v>334</v>
      </c>
      <c r="C801" s="24" t="s">
        <v>342</v>
      </c>
      <c r="D801" s="66" t="s">
        <v>350</v>
      </c>
      <c r="E801" s="66" t="s">
        <v>33</v>
      </c>
      <c r="F801" s="81" t="s">
        <v>28</v>
      </c>
      <c r="G801" s="85">
        <v>7.1999999999999995E-2</v>
      </c>
      <c r="H801" s="85">
        <v>7.1999999999999995E-2</v>
      </c>
      <c r="I801" s="85">
        <v>7.1999999999999995E-2</v>
      </c>
      <c r="J801" s="85">
        <v>7.1999999999999995E-2</v>
      </c>
      <c r="K801" s="85">
        <v>7.1999999999999995E-2</v>
      </c>
      <c r="L801" s="85">
        <v>7.1999999999999995E-2</v>
      </c>
      <c r="M801" s="85">
        <v>7.1999999999999995E-2</v>
      </c>
      <c r="N801" s="85">
        <v>7.1999999999999995E-2</v>
      </c>
      <c r="O801" s="85">
        <v>7.1999999999999995E-2</v>
      </c>
      <c r="P801" s="85">
        <v>7.1999999999999995E-2</v>
      </c>
      <c r="Q801" s="66" t="s">
        <v>344</v>
      </c>
      <c r="R801" s="66" t="s">
        <v>344</v>
      </c>
    </row>
    <row r="802" spans="1:18" s="21" customFormat="1" ht="12.75" hidden="1" x14ac:dyDescent="0.2">
      <c r="A802" s="66" t="s">
        <v>1807</v>
      </c>
      <c r="B802" s="24" t="s">
        <v>334</v>
      </c>
      <c r="C802" s="24" t="s">
        <v>342</v>
      </c>
      <c r="D802" s="66" t="s">
        <v>367</v>
      </c>
      <c r="E802" s="66" t="s">
        <v>33</v>
      </c>
      <c r="F802" s="81" t="s">
        <v>28</v>
      </c>
      <c r="G802" s="85">
        <v>4.8000000000000001E-2</v>
      </c>
      <c r="H802" s="85">
        <v>4.8000000000000001E-2</v>
      </c>
      <c r="I802" s="85">
        <v>4.8000000000000001E-2</v>
      </c>
      <c r="J802" s="85">
        <v>4.8000000000000001E-2</v>
      </c>
      <c r="K802" s="85">
        <v>4.8000000000000001E-2</v>
      </c>
      <c r="L802" s="85">
        <v>4.8000000000000001E-2</v>
      </c>
      <c r="M802" s="85">
        <v>4.8000000000000001E-2</v>
      </c>
      <c r="N802" s="85">
        <v>4.8000000000000001E-2</v>
      </c>
      <c r="O802" s="85">
        <v>4.8000000000000001E-2</v>
      </c>
      <c r="P802" s="85">
        <v>4.8000000000000001E-2</v>
      </c>
      <c r="Q802" s="66" t="s">
        <v>344</v>
      </c>
      <c r="R802" s="66" t="s">
        <v>344</v>
      </c>
    </row>
    <row r="803" spans="1:18" s="21" customFormat="1" ht="12.75" hidden="1" x14ac:dyDescent="0.2">
      <c r="A803" s="66" t="s">
        <v>1808</v>
      </c>
      <c r="B803" s="24" t="s">
        <v>334</v>
      </c>
      <c r="C803" s="24" t="s">
        <v>342</v>
      </c>
      <c r="D803" s="66" t="s">
        <v>1889</v>
      </c>
      <c r="E803" s="66" t="s">
        <v>33</v>
      </c>
      <c r="F803" s="81" t="s">
        <v>28</v>
      </c>
      <c r="G803" s="85">
        <v>0.14399999999999999</v>
      </c>
      <c r="H803" s="85">
        <v>0.14399999999999999</v>
      </c>
      <c r="I803" s="85">
        <v>0.14399999999999999</v>
      </c>
      <c r="J803" s="85">
        <v>0.14399999999999999</v>
      </c>
      <c r="K803" s="85">
        <v>0.14399999999999999</v>
      </c>
      <c r="L803" s="85">
        <v>0.14399999999999999</v>
      </c>
      <c r="M803" s="85">
        <v>0.14399999999999999</v>
      </c>
      <c r="N803" s="85">
        <v>0.14399999999999999</v>
      </c>
      <c r="O803" s="85">
        <v>0.14399999999999999</v>
      </c>
      <c r="P803" s="85">
        <v>0.14399999999999999</v>
      </c>
      <c r="Q803" s="66" t="s">
        <v>344</v>
      </c>
      <c r="R803" s="66" t="s">
        <v>344</v>
      </c>
    </row>
    <row r="804" spans="1:18" s="21" customFormat="1" ht="12.75" hidden="1" x14ac:dyDescent="0.2">
      <c r="A804" s="66" t="s">
        <v>1809</v>
      </c>
      <c r="B804" s="24" t="s">
        <v>334</v>
      </c>
      <c r="C804" s="24" t="s">
        <v>342</v>
      </c>
      <c r="D804" s="66" t="s">
        <v>361</v>
      </c>
      <c r="E804" s="66" t="s">
        <v>33</v>
      </c>
      <c r="F804" s="81" t="s">
        <v>28</v>
      </c>
      <c r="G804" s="85">
        <v>0.32400000000000001</v>
      </c>
      <c r="H804" s="85">
        <v>0.32400000000000001</v>
      </c>
      <c r="I804" s="85">
        <v>0.32400000000000001</v>
      </c>
      <c r="J804" s="85">
        <v>0.32400000000000001</v>
      </c>
      <c r="K804" s="85">
        <v>0.32400000000000001</v>
      </c>
      <c r="L804" s="85">
        <v>0.32400000000000001</v>
      </c>
      <c r="M804" s="85">
        <v>0.32400000000000001</v>
      </c>
      <c r="N804" s="85">
        <v>0.32400000000000001</v>
      </c>
      <c r="O804" s="85">
        <v>0.32400000000000001</v>
      </c>
      <c r="P804" s="85">
        <v>0.32400000000000001</v>
      </c>
      <c r="Q804" s="66" t="s">
        <v>344</v>
      </c>
      <c r="R804" s="66" t="s">
        <v>344</v>
      </c>
    </row>
    <row r="805" spans="1:18" s="21" customFormat="1" ht="12.75" hidden="1" x14ac:dyDescent="0.2">
      <c r="A805" s="66" t="s">
        <v>1810</v>
      </c>
      <c r="B805" s="24" t="s">
        <v>334</v>
      </c>
      <c r="C805" s="24" t="s">
        <v>342</v>
      </c>
      <c r="D805" s="66" t="s">
        <v>369</v>
      </c>
      <c r="E805" s="66" t="s">
        <v>33</v>
      </c>
      <c r="F805" s="81" t="s">
        <v>28</v>
      </c>
      <c r="G805" s="85">
        <v>0.54</v>
      </c>
      <c r="H805" s="85">
        <v>0.54</v>
      </c>
      <c r="I805" s="85">
        <v>0.54</v>
      </c>
      <c r="J805" s="85">
        <v>0.54</v>
      </c>
      <c r="K805" s="85">
        <v>0.54</v>
      </c>
      <c r="L805" s="85">
        <v>0.54</v>
      </c>
      <c r="M805" s="85">
        <v>0.54</v>
      </c>
      <c r="N805" s="85">
        <v>0.54</v>
      </c>
      <c r="O805" s="85">
        <v>0.54</v>
      </c>
      <c r="P805" s="85">
        <v>0.54</v>
      </c>
      <c r="Q805" s="66" t="s">
        <v>344</v>
      </c>
      <c r="R805" s="66" t="s">
        <v>344</v>
      </c>
    </row>
    <row r="806" spans="1:18" s="21" customFormat="1" ht="12.75" hidden="1" x14ac:dyDescent="0.2">
      <c r="A806" s="66" t="s">
        <v>1811</v>
      </c>
      <c r="B806" s="24" t="s">
        <v>1798</v>
      </c>
      <c r="C806" s="24" t="s">
        <v>342</v>
      </c>
      <c r="D806" s="66" t="s">
        <v>1890</v>
      </c>
      <c r="E806" s="66" t="s">
        <v>33</v>
      </c>
      <c r="F806" s="81" t="s">
        <v>28</v>
      </c>
      <c r="G806" s="85"/>
      <c r="H806" s="85"/>
      <c r="I806" s="85"/>
      <c r="J806" s="85"/>
      <c r="K806" s="85"/>
      <c r="L806" s="85"/>
      <c r="M806" s="85"/>
      <c r="N806" s="85"/>
      <c r="O806" s="85"/>
      <c r="P806" s="85">
        <v>0.14399999999999999</v>
      </c>
      <c r="Q806" s="66" t="s">
        <v>344</v>
      </c>
      <c r="R806" s="66" t="s">
        <v>344</v>
      </c>
    </row>
    <row r="807" spans="1:18" s="21" customFormat="1" ht="12.75" hidden="1" x14ac:dyDescent="0.2">
      <c r="A807" s="66" t="s">
        <v>1812</v>
      </c>
      <c r="B807" s="24" t="s">
        <v>334</v>
      </c>
      <c r="C807" s="24" t="s">
        <v>343</v>
      </c>
      <c r="D807" s="66" t="s">
        <v>370</v>
      </c>
      <c r="E807" s="66" t="s">
        <v>33</v>
      </c>
      <c r="F807" s="81" t="s">
        <v>28</v>
      </c>
      <c r="G807" s="85"/>
      <c r="H807" s="85"/>
      <c r="I807" s="85">
        <v>3.5999999999999997E-2</v>
      </c>
      <c r="J807" s="85">
        <v>3.5999999999999997E-2</v>
      </c>
      <c r="K807" s="85">
        <v>3.5999999999999997E-2</v>
      </c>
      <c r="L807" s="85">
        <v>3.5999999999999997E-2</v>
      </c>
      <c r="M807" s="85">
        <v>3.5999999999999997E-2</v>
      </c>
      <c r="N807" s="85">
        <v>3.5999999999999997E-2</v>
      </c>
      <c r="O807" s="85">
        <v>3.5999999999999997E-2</v>
      </c>
      <c r="P807" s="85">
        <v>3.5999999999999997E-2</v>
      </c>
      <c r="Q807" s="66" t="s">
        <v>344</v>
      </c>
      <c r="R807" s="66" t="s">
        <v>344</v>
      </c>
    </row>
    <row r="808" spans="1:18" s="21" customFormat="1" ht="12.75" hidden="1" x14ac:dyDescent="0.2">
      <c r="A808" s="66" t="s">
        <v>1813</v>
      </c>
      <c r="B808" s="24" t="s">
        <v>334</v>
      </c>
      <c r="C808" s="24" t="s">
        <v>343</v>
      </c>
      <c r="D808" s="66" t="s">
        <v>371</v>
      </c>
      <c r="E808" s="66" t="s">
        <v>33</v>
      </c>
      <c r="F808" s="81" t="s">
        <v>28</v>
      </c>
      <c r="G808" s="85"/>
      <c r="H808" s="85"/>
      <c r="I808" s="85">
        <v>7.1999999999999995E-2</v>
      </c>
      <c r="J808" s="85">
        <v>7.1999999999999995E-2</v>
      </c>
      <c r="K808" s="85">
        <v>7.1999999999999995E-2</v>
      </c>
      <c r="L808" s="85">
        <v>7.1999999999999995E-2</v>
      </c>
      <c r="M808" s="85">
        <v>7.1999999999999995E-2</v>
      </c>
      <c r="N808" s="85">
        <v>7.1999999999999995E-2</v>
      </c>
      <c r="O808" s="85">
        <v>7.1999999999999995E-2</v>
      </c>
      <c r="P808" s="85">
        <v>7.1999999999999995E-2</v>
      </c>
      <c r="Q808" s="66" t="s">
        <v>344</v>
      </c>
      <c r="R808" s="66" t="s">
        <v>344</v>
      </c>
    </row>
    <row r="809" spans="1:18" s="21" customFormat="1" ht="38.25" hidden="1" x14ac:dyDescent="0.2">
      <c r="A809" s="66" t="s">
        <v>1814</v>
      </c>
      <c r="B809" s="24" t="s">
        <v>337</v>
      </c>
      <c r="C809" s="24" t="s">
        <v>91</v>
      </c>
      <c r="D809" s="66" t="s">
        <v>372</v>
      </c>
      <c r="E809" s="66" t="s">
        <v>64</v>
      </c>
      <c r="F809" s="81" t="s">
        <v>28</v>
      </c>
      <c r="G809" s="85"/>
      <c r="H809" s="85"/>
      <c r="I809" s="85"/>
      <c r="J809" s="85"/>
      <c r="K809" s="85"/>
      <c r="L809" s="85"/>
      <c r="M809" s="85"/>
      <c r="N809" s="85">
        <v>6</v>
      </c>
      <c r="O809" s="85">
        <v>6</v>
      </c>
      <c r="P809" s="85">
        <v>6</v>
      </c>
      <c r="Q809" s="66" t="s">
        <v>61</v>
      </c>
      <c r="R809" s="66" t="s">
        <v>344</v>
      </c>
    </row>
    <row r="810" spans="1:18" s="21" customFormat="1" ht="25.5" hidden="1" x14ac:dyDescent="0.2">
      <c r="A810" s="66" t="s">
        <v>1815</v>
      </c>
      <c r="B810" s="24" t="s">
        <v>334</v>
      </c>
      <c r="C810" s="24" t="s">
        <v>91</v>
      </c>
      <c r="D810" s="66" t="s">
        <v>373</v>
      </c>
      <c r="E810" s="66" t="s">
        <v>64</v>
      </c>
      <c r="F810" s="81" t="s">
        <v>28</v>
      </c>
      <c r="G810" s="85"/>
      <c r="H810" s="85"/>
      <c r="I810" s="85"/>
      <c r="J810" s="85">
        <v>2.02</v>
      </c>
      <c r="K810" s="85">
        <v>2.02</v>
      </c>
      <c r="L810" s="85">
        <v>2.02</v>
      </c>
      <c r="M810" s="85">
        <v>2.02</v>
      </c>
      <c r="N810" s="85">
        <v>2.02</v>
      </c>
      <c r="O810" s="85">
        <v>2.02</v>
      </c>
      <c r="P810" s="85">
        <v>2.02</v>
      </c>
      <c r="Q810" s="66" t="s">
        <v>61</v>
      </c>
      <c r="R810" s="66" t="s">
        <v>344</v>
      </c>
    </row>
    <row r="811" spans="1:18" s="21" customFormat="1" ht="25.5" hidden="1" x14ac:dyDescent="0.2">
      <c r="A811" s="66" t="s">
        <v>1816</v>
      </c>
      <c r="B811" s="24" t="s">
        <v>90</v>
      </c>
      <c r="C811" s="24" t="s">
        <v>91</v>
      </c>
      <c r="D811" s="66" t="s">
        <v>374</v>
      </c>
      <c r="E811" s="66" t="s">
        <v>64</v>
      </c>
      <c r="F811" s="81" t="s">
        <v>28</v>
      </c>
      <c r="G811" s="85"/>
      <c r="H811" s="85"/>
      <c r="I811" s="85"/>
      <c r="J811" s="85">
        <v>0.12</v>
      </c>
      <c r="K811" s="85">
        <v>0.12</v>
      </c>
      <c r="L811" s="85">
        <v>0.12</v>
      </c>
      <c r="M811" s="85">
        <v>0.12</v>
      </c>
      <c r="N811" s="85">
        <v>0.12</v>
      </c>
      <c r="O811" s="85">
        <v>0.12</v>
      </c>
      <c r="P811" s="85">
        <v>0.12</v>
      </c>
      <c r="Q811" s="66" t="s">
        <v>61</v>
      </c>
      <c r="R811" s="66" t="s">
        <v>344</v>
      </c>
    </row>
    <row r="812" spans="1:18" s="21" customFormat="1" ht="38.25" hidden="1" x14ac:dyDescent="0.2">
      <c r="A812" s="66" t="s">
        <v>1817</v>
      </c>
      <c r="B812" s="24" t="s">
        <v>96</v>
      </c>
      <c r="C812" s="24" t="s">
        <v>91</v>
      </c>
      <c r="D812" s="66" t="s">
        <v>1875</v>
      </c>
      <c r="E812" s="66" t="s">
        <v>64</v>
      </c>
      <c r="F812" s="81" t="s">
        <v>28</v>
      </c>
      <c r="G812" s="85"/>
      <c r="H812" s="85"/>
      <c r="I812" s="85"/>
      <c r="J812" s="85">
        <v>1.5</v>
      </c>
      <c r="K812" s="85">
        <v>1.5</v>
      </c>
      <c r="L812" s="85">
        <v>1.5</v>
      </c>
      <c r="M812" s="85">
        <v>1.5</v>
      </c>
      <c r="N812" s="85">
        <v>1.5</v>
      </c>
      <c r="O812" s="85">
        <v>1.5</v>
      </c>
      <c r="P812" s="85">
        <v>1.5</v>
      </c>
      <c r="Q812" s="66" t="s">
        <v>61</v>
      </c>
      <c r="R812" s="66" t="s">
        <v>344</v>
      </c>
    </row>
    <row r="813" spans="1:18" s="21" customFormat="1" ht="12.75" hidden="1" x14ac:dyDescent="0.2">
      <c r="A813" s="66" t="s">
        <v>1818</v>
      </c>
      <c r="B813" s="24" t="s">
        <v>90</v>
      </c>
      <c r="C813" s="24" t="s">
        <v>91</v>
      </c>
      <c r="D813" s="66" t="s">
        <v>375</v>
      </c>
      <c r="E813" s="66" t="s">
        <v>64</v>
      </c>
      <c r="F813" s="81" t="s">
        <v>28</v>
      </c>
      <c r="G813" s="85">
        <v>0.06</v>
      </c>
      <c r="H813" s="85">
        <v>0.06</v>
      </c>
      <c r="I813" s="85">
        <v>0.06</v>
      </c>
      <c r="J813" s="85">
        <v>0.06</v>
      </c>
      <c r="K813" s="85">
        <v>0.06</v>
      </c>
      <c r="L813" s="85">
        <v>0.06</v>
      </c>
      <c r="M813" s="85">
        <v>0.06</v>
      </c>
      <c r="N813" s="85">
        <v>0.06</v>
      </c>
      <c r="O813" s="85">
        <v>0.06</v>
      </c>
      <c r="P813" s="85">
        <v>0.06</v>
      </c>
      <c r="Q813" s="66" t="s">
        <v>61</v>
      </c>
      <c r="R813" s="66" t="s">
        <v>344</v>
      </c>
    </row>
    <row r="814" spans="1:18" s="21" customFormat="1" ht="12.75" hidden="1" x14ac:dyDescent="0.2">
      <c r="A814" s="66" t="s">
        <v>1819</v>
      </c>
      <c r="B814" s="24" t="s">
        <v>90</v>
      </c>
      <c r="C814" s="24" t="s">
        <v>91</v>
      </c>
      <c r="D814" s="66" t="s">
        <v>376</v>
      </c>
      <c r="E814" s="66" t="s">
        <v>64</v>
      </c>
      <c r="F814" s="81" t="s">
        <v>28</v>
      </c>
      <c r="G814" s="85">
        <v>0.04</v>
      </c>
      <c r="H814" s="85">
        <v>0.04</v>
      </c>
      <c r="I814" s="85">
        <v>0.04</v>
      </c>
      <c r="J814" s="85">
        <v>0.04</v>
      </c>
      <c r="K814" s="85">
        <v>0.04</v>
      </c>
      <c r="L814" s="85">
        <v>0.04</v>
      </c>
      <c r="M814" s="85">
        <v>0.04</v>
      </c>
      <c r="N814" s="85">
        <v>0.04</v>
      </c>
      <c r="O814" s="85">
        <v>0.04</v>
      </c>
      <c r="P814" s="85">
        <v>0.04</v>
      </c>
      <c r="Q814" s="66" t="s">
        <v>61</v>
      </c>
      <c r="R814" s="66" t="s">
        <v>344</v>
      </c>
    </row>
    <row r="815" spans="1:18" s="21" customFormat="1" ht="12.75" hidden="1" x14ac:dyDescent="0.2">
      <c r="A815" s="66" t="s">
        <v>1820</v>
      </c>
      <c r="B815" s="24" t="s">
        <v>90</v>
      </c>
      <c r="C815" s="24" t="s">
        <v>91</v>
      </c>
      <c r="D815" s="66" t="s">
        <v>377</v>
      </c>
      <c r="E815" s="66" t="s">
        <v>64</v>
      </c>
      <c r="F815" s="81" t="s">
        <v>28</v>
      </c>
      <c r="G815" s="85">
        <v>0.26</v>
      </c>
      <c r="H815" s="85">
        <v>0.26</v>
      </c>
      <c r="I815" s="85">
        <v>0.26</v>
      </c>
      <c r="J815" s="85">
        <v>0.26</v>
      </c>
      <c r="K815" s="85">
        <v>0.26</v>
      </c>
      <c r="L815" s="85">
        <v>0.26</v>
      </c>
      <c r="M815" s="85">
        <v>0.26</v>
      </c>
      <c r="N815" s="85">
        <v>0.26</v>
      </c>
      <c r="O815" s="85">
        <v>0.26</v>
      </c>
      <c r="P815" s="85">
        <v>0.26</v>
      </c>
      <c r="Q815" s="66" t="s">
        <v>61</v>
      </c>
      <c r="R815" s="66" t="s">
        <v>344</v>
      </c>
    </row>
    <row r="816" spans="1:18" s="21" customFormat="1" ht="25.5" hidden="1" x14ac:dyDescent="0.2">
      <c r="A816" s="66" t="s">
        <v>1821</v>
      </c>
      <c r="B816" s="24" t="s">
        <v>90</v>
      </c>
      <c r="C816" s="24" t="s">
        <v>91</v>
      </c>
      <c r="D816" s="66" t="s">
        <v>1891</v>
      </c>
      <c r="E816" s="66" t="s">
        <v>64</v>
      </c>
      <c r="F816" s="81" t="s">
        <v>28</v>
      </c>
      <c r="G816" s="85"/>
      <c r="H816" s="85"/>
      <c r="I816" s="85"/>
      <c r="J816" s="85">
        <v>0.47</v>
      </c>
      <c r="K816" s="85">
        <v>0.47</v>
      </c>
      <c r="L816" s="85">
        <v>0.47</v>
      </c>
      <c r="M816" s="85">
        <v>0.47</v>
      </c>
      <c r="N816" s="85">
        <v>0.47</v>
      </c>
      <c r="O816" s="85">
        <v>0.47</v>
      </c>
      <c r="P816" s="85">
        <v>0.47</v>
      </c>
      <c r="Q816" s="66" t="s">
        <v>61</v>
      </c>
      <c r="R816" s="66" t="s">
        <v>344</v>
      </c>
    </row>
    <row r="817" spans="1:18" s="21" customFormat="1" ht="25.5" hidden="1" x14ac:dyDescent="0.2">
      <c r="A817" s="66" t="s">
        <v>1822</v>
      </c>
      <c r="B817" s="24" t="s">
        <v>90</v>
      </c>
      <c r="C817" s="24" t="s">
        <v>91</v>
      </c>
      <c r="D817" s="66" t="s">
        <v>1892</v>
      </c>
      <c r="E817" s="66" t="s">
        <v>64</v>
      </c>
      <c r="F817" s="81" t="s">
        <v>28</v>
      </c>
      <c r="G817" s="85"/>
      <c r="H817" s="85"/>
      <c r="I817" s="85"/>
      <c r="J817" s="85">
        <v>0.72</v>
      </c>
      <c r="K817" s="85">
        <v>0.72</v>
      </c>
      <c r="L817" s="85">
        <v>0.72</v>
      </c>
      <c r="M817" s="85">
        <v>0.72</v>
      </c>
      <c r="N817" s="85">
        <v>0.72</v>
      </c>
      <c r="O817" s="85">
        <v>0.72</v>
      </c>
      <c r="P817" s="85">
        <v>0.72</v>
      </c>
      <c r="Q817" s="66" t="s">
        <v>61</v>
      </c>
      <c r="R817" s="66" t="s">
        <v>344</v>
      </c>
    </row>
    <row r="818" spans="1:18" s="21" customFormat="1" ht="12.75" hidden="1" x14ac:dyDescent="0.2">
      <c r="A818" s="66" t="s">
        <v>1823</v>
      </c>
      <c r="B818" s="24" t="s">
        <v>90</v>
      </c>
      <c r="C818" s="24" t="s">
        <v>97</v>
      </c>
      <c r="D818" s="66" t="s">
        <v>378</v>
      </c>
      <c r="E818" s="66" t="s">
        <v>64</v>
      </c>
      <c r="F818" s="81" t="s">
        <v>28</v>
      </c>
      <c r="G818" s="85">
        <v>0.83</v>
      </c>
      <c r="H818" s="85">
        <v>0.83</v>
      </c>
      <c r="I818" s="85">
        <v>0.83</v>
      </c>
      <c r="J818" s="85">
        <v>0.83</v>
      </c>
      <c r="K818" s="85">
        <v>0.83</v>
      </c>
      <c r="L818" s="85">
        <v>0.83</v>
      </c>
      <c r="M818" s="85">
        <v>0.83</v>
      </c>
      <c r="N818" s="85">
        <v>0.83</v>
      </c>
      <c r="O818" s="85">
        <v>0.83</v>
      </c>
      <c r="P818" s="85">
        <v>0.83</v>
      </c>
      <c r="Q818" s="66" t="s">
        <v>61</v>
      </c>
      <c r="R818" s="66" t="s">
        <v>344</v>
      </c>
    </row>
    <row r="819" spans="1:18" s="21" customFormat="1" ht="12.75" hidden="1" x14ac:dyDescent="0.2">
      <c r="A819" s="66" t="s">
        <v>1824</v>
      </c>
      <c r="B819" s="24" t="s">
        <v>1799</v>
      </c>
      <c r="C819" s="24" t="s">
        <v>1876</v>
      </c>
      <c r="D819" s="66" t="s">
        <v>1893</v>
      </c>
      <c r="E819" s="66" t="s">
        <v>33</v>
      </c>
      <c r="F819" s="64" t="s">
        <v>31</v>
      </c>
      <c r="G819" s="85"/>
      <c r="H819" s="85"/>
      <c r="I819" s="85"/>
      <c r="J819" s="85"/>
      <c r="K819" s="85"/>
      <c r="L819" s="85">
        <v>0.36</v>
      </c>
      <c r="M819" s="85">
        <v>0.36</v>
      </c>
      <c r="N819" s="85">
        <v>0.36</v>
      </c>
      <c r="O819" s="85">
        <v>0.36</v>
      </c>
      <c r="P819" s="85">
        <v>0.36</v>
      </c>
      <c r="Q819" s="66" t="s">
        <v>344</v>
      </c>
      <c r="R819" s="66" t="s">
        <v>344</v>
      </c>
    </row>
    <row r="820" spans="1:18" s="21" customFormat="1" ht="12.75" hidden="1" x14ac:dyDescent="0.2">
      <c r="A820" s="66" t="s">
        <v>1825</v>
      </c>
      <c r="B820" s="24" t="s">
        <v>1799</v>
      </c>
      <c r="C820" s="24" t="s">
        <v>1876</v>
      </c>
      <c r="D820" s="66" t="s">
        <v>358</v>
      </c>
      <c r="E820" s="66" t="s">
        <v>33</v>
      </c>
      <c r="F820" s="64" t="s">
        <v>31</v>
      </c>
      <c r="G820" s="85"/>
      <c r="H820" s="85"/>
      <c r="I820" s="85"/>
      <c r="J820" s="85"/>
      <c r="K820" s="85"/>
      <c r="L820" s="85">
        <v>0.63300000000000001</v>
      </c>
      <c r="M820" s="85">
        <v>0.63300000000000001</v>
      </c>
      <c r="N820" s="85">
        <v>0.63300000000000001</v>
      </c>
      <c r="O820" s="85">
        <v>0.63300000000000001</v>
      </c>
      <c r="P820" s="85">
        <v>0.63300000000000001</v>
      </c>
      <c r="Q820" s="66" t="s">
        <v>344</v>
      </c>
      <c r="R820" s="66" t="s">
        <v>344</v>
      </c>
    </row>
    <row r="821" spans="1:18" s="21" customFormat="1" ht="12.75" hidden="1" x14ac:dyDescent="0.2">
      <c r="A821" s="66" t="s">
        <v>1826</v>
      </c>
      <c r="B821" s="24" t="s">
        <v>1799</v>
      </c>
      <c r="C821" s="24" t="s">
        <v>1876</v>
      </c>
      <c r="D821" s="66" t="s">
        <v>352</v>
      </c>
      <c r="E821" s="66" t="s">
        <v>33</v>
      </c>
      <c r="F821" s="64" t="s">
        <v>31</v>
      </c>
      <c r="G821" s="85"/>
      <c r="H821" s="85"/>
      <c r="I821" s="85"/>
      <c r="J821" s="85"/>
      <c r="K821" s="85">
        <v>0.50800000000000001</v>
      </c>
      <c r="L821" s="85">
        <v>0.50800000000000001</v>
      </c>
      <c r="M821" s="85">
        <v>0.50800000000000001</v>
      </c>
      <c r="N821" s="85">
        <v>0.50800000000000001</v>
      </c>
      <c r="O821" s="85">
        <v>0.50800000000000001</v>
      </c>
      <c r="P821" s="85">
        <v>0.50800000000000001</v>
      </c>
      <c r="Q821" s="66" t="s">
        <v>344</v>
      </c>
      <c r="R821" s="66" t="s">
        <v>344</v>
      </c>
    </row>
    <row r="822" spans="1:18" s="21" customFormat="1" ht="12.75" hidden="1" x14ac:dyDescent="0.2">
      <c r="A822" s="66" t="s">
        <v>1827</v>
      </c>
      <c r="B822" s="24" t="s">
        <v>1799</v>
      </c>
      <c r="C822" s="24" t="s">
        <v>1876</v>
      </c>
      <c r="D822" s="66" t="s">
        <v>355</v>
      </c>
      <c r="E822" s="66" t="s">
        <v>33</v>
      </c>
      <c r="F822" s="64" t="s">
        <v>31</v>
      </c>
      <c r="G822" s="85"/>
      <c r="H822" s="85"/>
      <c r="I822" s="85"/>
      <c r="J822" s="85"/>
      <c r="K822" s="85"/>
      <c r="L822" s="85"/>
      <c r="M822" s="85"/>
      <c r="N822" s="85">
        <v>0.78100000000000003</v>
      </c>
      <c r="O822" s="85">
        <v>0.78100000000000003</v>
      </c>
      <c r="P822" s="85">
        <v>0.78100000000000003</v>
      </c>
      <c r="Q822" s="66" t="s">
        <v>344</v>
      </c>
      <c r="R822" s="66" t="s">
        <v>344</v>
      </c>
    </row>
    <row r="823" spans="1:18" s="21" customFormat="1" ht="12.75" hidden="1" x14ac:dyDescent="0.2">
      <c r="A823" s="66" t="s">
        <v>1828</v>
      </c>
      <c r="B823" s="24" t="s">
        <v>1799</v>
      </c>
      <c r="C823" s="24" t="s">
        <v>1876</v>
      </c>
      <c r="D823" s="66" t="s">
        <v>347</v>
      </c>
      <c r="E823" s="66" t="s">
        <v>33</v>
      </c>
      <c r="F823" s="64" t="s">
        <v>31</v>
      </c>
      <c r="G823" s="85"/>
      <c r="H823" s="85"/>
      <c r="I823" s="85"/>
      <c r="J823" s="85"/>
      <c r="K823" s="85"/>
      <c r="L823" s="85"/>
      <c r="M823" s="85"/>
      <c r="N823" s="85">
        <v>0.23699999999999999</v>
      </c>
      <c r="O823" s="85">
        <v>0.23699999999999999</v>
      </c>
      <c r="P823" s="85">
        <v>0.23699999999999999</v>
      </c>
      <c r="Q823" s="66" t="s">
        <v>344</v>
      </c>
      <c r="R823" s="66" t="s">
        <v>344</v>
      </c>
    </row>
    <row r="824" spans="1:18" s="21" customFormat="1" ht="12.75" hidden="1" x14ac:dyDescent="0.2">
      <c r="A824" s="66" t="s">
        <v>1829</v>
      </c>
      <c r="B824" s="24" t="s">
        <v>1799</v>
      </c>
      <c r="C824" s="24" t="s">
        <v>1876</v>
      </c>
      <c r="D824" s="66" t="s">
        <v>345</v>
      </c>
      <c r="E824" s="66" t="s">
        <v>33</v>
      </c>
      <c r="F824" s="64" t="s">
        <v>31</v>
      </c>
      <c r="G824" s="85"/>
      <c r="H824" s="85"/>
      <c r="I824" s="85"/>
      <c r="J824" s="85">
        <v>0.32400000000000001</v>
      </c>
      <c r="K824" s="85">
        <v>0.32400000000000001</v>
      </c>
      <c r="L824" s="85">
        <v>0.32400000000000001</v>
      </c>
      <c r="M824" s="85">
        <v>0.32400000000000001</v>
      </c>
      <c r="N824" s="85">
        <v>0.32400000000000001</v>
      </c>
      <c r="O824" s="85">
        <v>0.32400000000000001</v>
      </c>
      <c r="P824" s="85">
        <v>0.32400000000000001</v>
      </c>
      <c r="Q824" s="66" t="s">
        <v>344</v>
      </c>
      <c r="R824" s="66" t="s">
        <v>344</v>
      </c>
    </row>
    <row r="825" spans="1:18" s="21" customFormat="1" ht="12.75" hidden="1" x14ac:dyDescent="0.2">
      <c r="A825" s="66" t="s">
        <v>1830</v>
      </c>
      <c r="B825" s="24" t="s">
        <v>334</v>
      </c>
      <c r="C825" s="24" t="s">
        <v>1877</v>
      </c>
      <c r="D825" s="66" t="s">
        <v>1878</v>
      </c>
      <c r="E825" s="66" t="s">
        <v>33</v>
      </c>
      <c r="F825" s="64" t="s">
        <v>31</v>
      </c>
      <c r="G825" s="85"/>
      <c r="H825" s="85">
        <v>0.18</v>
      </c>
      <c r="I825" s="85">
        <v>0.18</v>
      </c>
      <c r="J825" s="85">
        <v>0.18</v>
      </c>
      <c r="K825" s="85">
        <v>0.18</v>
      </c>
      <c r="L825" s="85">
        <v>0.18</v>
      </c>
      <c r="M825" s="85">
        <v>0.18</v>
      </c>
      <c r="N825" s="85">
        <v>0.18</v>
      </c>
      <c r="O825" s="85">
        <v>0.18</v>
      </c>
      <c r="P825" s="85">
        <v>0.18</v>
      </c>
      <c r="Q825" s="66" t="s">
        <v>344</v>
      </c>
      <c r="R825" s="66" t="s">
        <v>344</v>
      </c>
    </row>
    <row r="826" spans="1:18" s="21" customFormat="1" ht="12.75" hidden="1" x14ac:dyDescent="0.2">
      <c r="A826" s="66" t="s">
        <v>1831</v>
      </c>
      <c r="B826" s="24" t="s">
        <v>90</v>
      </c>
      <c r="C826" s="24" t="s">
        <v>1879</v>
      </c>
      <c r="D826" s="66" t="s">
        <v>369</v>
      </c>
      <c r="E826" s="66" t="s">
        <v>33</v>
      </c>
      <c r="F826" s="64" t="s">
        <v>31</v>
      </c>
      <c r="G826" s="85"/>
      <c r="H826" s="85"/>
      <c r="I826" s="85"/>
      <c r="J826" s="85">
        <v>0.64800000000000002</v>
      </c>
      <c r="K826" s="85">
        <v>0.64800000000000002</v>
      </c>
      <c r="L826" s="85">
        <v>0.64800000000000002</v>
      </c>
      <c r="M826" s="85">
        <v>0.64800000000000002</v>
      </c>
      <c r="N826" s="85">
        <v>0.64800000000000002</v>
      </c>
      <c r="O826" s="85">
        <v>0.64800000000000002</v>
      </c>
      <c r="P826" s="85">
        <v>0.64800000000000002</v>
      </c>
      <c r="Q826" s="66" t="s">
        <v>344</v>
      </c>
      <c r="R826" s="66" t="s">
        <v>344</v>
      </c>
    </row>
    <row r="827" spans="1:18" s="21" customFormat="1" ht="12.75" hidden="1" x14ac:dyDescent="0.2">
      <c r="A827" s="66" t="s">
        <v>1832</v>
      </c>
      <c r="B827" s="24" t="s">
        <v>90</v>
      </c>
      <c r="C827" s="24" t="s">
        <v>1879</v>
      </c>
      <c r="D827" s="66" t="s">
        <v>363</v>
      </c>
      <c r="E827" s="66" t="s">
        <v>33</v>
      </c>
      <c r="F827" s="64" t="s">
        <v>31</v>
      </c>
      <c r="G827" s="85"/>
      <c r="H827" s="85"/>
      <c r="I827" s="85"/>
      <c r="J827" s="85">
        <v>0.192</v>
      </c>
      <c r="K827" s="85">
        <v>0.192</v>
      </c>
      <c r="L827" s="85">
        <v>0.192</v>
      </c>
      <c r="M827" s="85">
        <v>0.192</v>
      </c>
      <c r="N827" s="85">
        <v>0.192</v>
      </c>
      <c r="O827" s="85">
        <v>0.192</v>
      </c>
      <c r="P827" s="85">
        <v>0.192</v>
      </c>
      <c r="Q827" s="66" t="s">
        <v>344</v>
      </c>
      <c r="R827" s="66" t="s">
        <v>344</v>
      </c>
    </row>
    <row r="828" spans="1:18" s="21" customFormat="1" ht="12.75" hidden="1" x14ac:dyDescent="0.2">
      <c r="A828" s="66" t="s">
        <v>1833</v>
      </c>
      <c r="B828" s="24" t="s">
        <v>90</v>
      </c>
      <c r="C828" s="24" t="s">
        <v>1879</v>
      </c>
      <c r="D828" s="66" t="s">
        <v>347</v>
      </c>
      <c r="E828" s="66" t="s">
        <v>33</v>
      </c>
      <c r="F828" s="64" t="s">
        <v>31</v>
      </c>
      <c r="G828" s="85"/>
      <c r="H828" s="85"/>
      <c r="I828" s="85"/>
      <c r="J828" s="85">
        <v>0.36</v>
      </c>
      <c r="K828" s="85">
        <v>0.36</v>
      </c>
      <c r="L828" s="85">
        <v>0.36</v>
      </c>
      <c r="M828" s="85">
        <v>0.36</v>
      </c>
      <c r="N828" s="85">
        <v>0.36</v>
      </c>
      <c r="O828" s="85">
        <v>0.36</v>
      </c>
      <c r="P828" s="85">
        <v>0.36</v>
      </c>
      <c r="Q828" s="66" t="s">
        <v>344</v>
      </c>
      <c r="R828" s="66" t="s">
        <v>344</v>
      </c>
    </row>
    <row r="829" spans="1:18" s="21" customFormat="1" ht="12.75" hidden="1" x14ac:dyDescent="0.2">
      <c r="A829" s="66" t="s">
        <v>1834</v>
      </c>
      <c r="B829" s="24" t="s">
        <v>334</v>
      </c>
      <c r="C829" s="24" t="s">
        <v>1880</v>
      </c>
      <c r="D829" s="66" t="s">
        <v>366</v>
      </c>
      <c r="E829" s="66" t="s">
        <v>33</v>
      </c>
      <c r="F829" s="64" t="s">
        <v>31</v>
      </c>
      <c r="G829" s="85"/>
      <c r="H829" s="85"/>
      <c r="I829" s="85"/>
      <c r="J829" s="85">
        <v>0.216</v>
      </c>
      <c r="K829" s="85">
        <v>0.216</v>
      </c>
      <c r="L829" s="85">
        <v>0.216</v>
      </c>
      <c r="M829" s="85">
        <v>0.216</v>
      </c>
      <c r="N829" s="85">
        <v>0.216</v>
      </c>
      <c r="O829" s="85">
        <v>0.216</v>
      </c>
      <c r="P829" s="85">
        <v>0.216</v>
      </c>
      <c r="Q829" s="66" t="s">
        <v>344</v>
      </c>
      <c r="R829" s="66" t="s">
        <v>344</v>
      </c>
    </row>
    <row r="830" spans="1:18" s="21" customFormat="1" ht="12.75" hidden="1" x14ac:dyDescent="0.2">
      <c r="A830" s="66" t="s">
        <v>1835</v>
      </c>
      <c r="B830" s="24" t="s">
        <v>1797</v>
      </c>
      <c r="C830" s="24" t="s">
        <v>1880</v>
      </c>
      <c r="D830" s="66" t="s">
        <v>356</v>
      </c>
      <c r="E830" s="66" t="s">
        <v>33</v>
      </c>
      <c r="F830" s="64" t="s">
        <v>31</v>
      </c>
      <c r="G830" s="85"/>
      <c r="H830" s="85"/>
      <c r="I830" s="85"/>
      <c r="J830" s="85">
        <v>0.312</v>
      </c>
      <c r="K830" s="85">
        <v>0.312</v>
      </c>
      <c r="L830" s="85">
        <v>0.312</v>
      </c>
      <c r="M830" s="85">
        <v>0.312</v>
      </c>
      <c r="N830" s="85">
        <v>0.312</v>
      </c>
      <c r="O830" s="85">
        <v>0.312</v>
      </c>
      <c r="P830" s="85">
        <v>0.312</v>
      </c>
      <c r="Q830" s="66" t="s">
        <v>344</v>
      </c>
      <c r="R830" s="66" t="s">
        <v>344</v>
      </c>
    </row>
    <row r="831" spans="1:18" s="21" customFormat="1" ht="12.75" hidden="1" x14ac:dyDescent="0.2">
      <c r="A831" s="66" t="s">
        <v>1836</v>
      </c>
      <c r="B831" s="24" t="s">
        <v>334</v>
      </c>
      <c r="C831" s="24" t="s">
        <v>1880</v>
      </c>
      <c r="D831" s="66" t="s">
        <v>345</v>
      </c>
      <c r="E831" s="66" t="s">
        <v>33</v>
      </c>
      <c r="F831" s="64" t="s">
        <v>31</v>
      </c>
      <c r="G831" s="85"/>
      <c r="H831" s="85"/>
      <c r="I831" s="85"/>
      <c r="J831" s="85">
        <v>7.1999999999999995E-2</v>
      </c>
      <c r="K831" s="85">
        <v>7.1999999999999995E-2</v>
      </c>
      <c r="L831" s="85">
        <v>7.1999999999999995E-2</v>
      </c>
      <c r="M831" s="85">
        <v>7.1999999999999995E-2</v>
      </c>
      <c r="N831" s="85">
        <v>7.1999999999999995E-2</v>
      </c>
      <c r="O831" s="85">
        <v>7.1999999999999995E-2</v>
      </c>
      <c r="P831" s="85">
        <v>7.1999999999999995E-2</v>
      </c>
      <c r="Q831" s="66" t="s">
        <v>344</v>
      </c>
      <c r="R831" s="66" t="s">
        <v>344</v>
      </c>
    </row>
    <row r="832" spans="1:18" s="21" customFormat="1" ht="12.75" hidden="1" x14ac:dyDescent="0.2">
      <c r="A832" s="66" t="s">
        <v>1837</v>
      </c>
      <c r="B832" s="24" t="s">
        <v>1800</v>
      </c>
      <c r="C832" s="24" t="s">
        <v>1881</v>
      </c>
      <c r="D832" s="66" t="s">
        <v>1894</v>
      </c>
      <c r="E832" s="66" t="s">
        <v>33</v>
      </c>
      <c r="F832" s="64" t="s">
        <v>31</v>
      </c>
      <c r="G832" s="85"/>
      <c r="H832" s="85">
        <v>0.56000000000000005</v>
      </c>
      <c r="I832" s="85">
        <v>0.56000000000000005</v>
      </c>
      <c r="J832" s="85">
        <v>0.56000000000000005</v>
      </c>
      <c r="K832" s="85">
        <v>0.56000000000000005</v>
      </c>
      <c r="L832" s="85">
        <v>0.56000000000000005</v>
      </c>
      <c r="M832" s="85">
        <v>0.56000000000000005</v>
      </c>
      <c r="N832" s="85">
        <v>0.56000000000000005</v>
      </c>
      <c r="O832" s="85">
        <v>0.56000000000000005</v>
      </c>
      <c r="P832" s="85">
        <v>0.56000000000000005</v>
      </c>
      <c r="Q832" s="66" t="s">
        <v>344</v>
      </c>
      <c r="R832" s="66" t="s">
        <v>344</v>
      </c>
    </row>
    <row r="833" spans="1:18" s="21" customFormat="1" ht="12.75" hidden="1" x14ac:dyDescent="0.2">
      <c r="A833" s="66" t="s">
        <v>1838</v>
      </c>
      <c r="B833" s="24" t="s">
        <v>1801</v>
      </c>
      <c r="C833" s="24" t="s">
        <v>1881</v>
      </c>
      <c r="D833" s="66" t="s">
        <v>364</v>
      </c>
      <c r="E833" s="66" t="s">
        <v>33</v>
      </c>
      <c r="F833" s="64" t="s">
        <v>31</v>
      </c>
      <c r="G833" s="85"/>
      <c r="H833" s="85"/>
      <c r="I833" s="85"/>
      <c r="J833" s="85">
        <v>0.56000000000000005</v>
      </c>
      <c r="K833" s="85">
        <v>0.56000000000000005</v>
      </c>
      <c r="L833" s="85">
        <v>0.56000000000000005</v>
      </c>
      <c r="M833" s="85">
        <v>0.56000000000000005</v>
      </c>
      <c r="N833" s="85">
        <v>0.56000000000000005</v>
      </c>
      <c r="O833" s="85">
        <v>0.56000000000000005</v>
      </c>
      <c r="P833" s="85">
        <v>0.56000000000000005</v>
      </c>
      <c r="Q833" s="66" t="s">
        <v>344</v>
      </c>
      <c r="R833" s="66" t="s">
        <v>344</v>
      </c>
    </row>
    <row r="834" spans="1:18" s="21" customFormat="1" ht="12.75" hidden="1" x14ac:dyDescent="0.2">
      <c r="A834" s="66" t="s">
        <v>1839</v>
      </c>
      <c r="B834" s="24" t="s">
        <v>1802</v>
      </c>
      <c r="C834" s="24" t="s">
        <v>1881</v>
      </c>
      <c r="D834" s="66" t="s">
        <v>365</v>
      </c>
      <c r="E834" s="66" t="s">
        <v>33</v>
      </c>
      <c r="F834" s="64" t="s">
        <v>31</v>
      </c>
      <c r="G834" s="85"/>
      <c r="H834" s="85"/>
      <c r="I834" s="85"/>
      <c r="J834" s="85"/>
      <c r="K834" s="85"/>
      <c r="L834" s="85">
        <v>1</v>
      </c>
      <c r="M834" s="85">
        <v>1</v>
      </c>
      <c r="N834" s="85">
        <v>1</v>
      </c>
      <c r="O834" s="85">
        <v>1</v>
      </c>
      <c r="P834" s="85">
        <v>1</v>
      </c>
      <c r="Q834" s="66" t="s">
        <v>344</v>
      </c>
      <c r="R834" s="66" t="s">
        <v>344</v>
      </c>
    </row>
    <row r="835" spans="1:18" s="21" customFormat="1" ht="12.75" hidden="1" x14ac:dyDescent="0.2">
      <c r="A835" s="66" t="s">
        <v>1840</v>
      </c>
      <c r="B835" s="24" t="s">
        <v>1803</v>
      </c>
      <c r="C835" s="24" t="s">
        <v>1882</v>
      </c>
      <c r="D835" s="66" t="s">
        <v>351</v>
      </c>
      <c r="E835" s="66" t="s">
        <v>33</v>
      </c>
      <c r="F835" s="64" t="s">
        <v>31</v>
      </c>
      <c r="G835" s="85"/>
      <c r="H835" s="85"/>
      <c r="I835" s="85"/>
      <c r="J835" s="85"/>
      <c r="K835" s="85"/>
      <c r="L835" s="85"/>
      <c r="M835" s="85">
        <v>0.72</v>
      </c>
      <c r="N835" s="85">
        <v>0.72</v>
      </c>
      <c r="O835" s="85">
        <v>0.72</v>
      </c>
      <c r="P835" s="85">
        <v>0.72</v>
      </c>
      <c r="Q835" s="66" t="s">
        <v>344</v>
      </c>
      <c r="R835" s="66" t="s">
        <v>344</v>
      </c>
    </row>
    <row r="836" spans="1:18" s="21" customFormat="1" ht="12.75" hidden="1" x14ac:dyDescent="0.2">
      <c r="A836" s="66" t="s">
        <v>1841</v>
      </c>
      <c r="B836" s="24" t="s">
        <v>1803</v>
      </c>
      <c r="C836" s="24" t="s">
        <v>1882</v>
      </c>
      <c r="D836" s="66" t="s">
        <v>347</v>
      </c>
      <c r="E836" s="66" t="s">
        <v>33</v>
      </c>
      <c r="F836" s="64" t="s">
        <v>31</v>
      </c>
      <c r="G836" s="85"/>
      <c r="H836" s="85"/>
      <c r="I836" s="85"/>
      <c r="J836" s="85"/>
      <c r="K836" s="85"/>
      <c r="L836" s="85"/>
      <c r="M836" s="85">
        <v>0.72</v>
      </c>
      <c r="N836" s="85">
        <v>0.72</v>
      </c>
      <c r="O836" s="85">
        <v>0.72</v>
      </c>
      <c r="P836" s="85">
        <v>0.72</v>
      </c>
      <c r="Q836" s="66" t="s">
        <v>344</v>
      </c>
      <c r="R836" s="66" t="s">
        <v>344</v>
      </c>
    </row>
    <row r="837" spans="1:18" s="21" customFormat="1" ht="12.75" hidden="1" x14ac:dyDescent="0.2">
      <c r="A837" s="66" t="s">
        <v>1842</v>
      </c>
      <c r="B837" s="24" t="s">
        <v>1803</v>
      </c>
      <c r="C837" s="24" t="s">
        <v>1883</v>
      </c>
      <c r="D837" s="66" t="s">
        <v>361</v>
      </c>
      <c r="E837" s="66" t="s">
        <v>33</v>
      </c>
      <c r="F837" s="64" t="s">
        <v>31</v>
      </c>
      <c r="G837" s="85">
        <v>0.72</v>
      </c>
      <c r="H837" s="85">
        <v>0.72</v>
      </c>
      <c r="I837" s="85">
        <v>0.72</v>
      </c>
      <c r="J837" s="85">
        <v>0.72</v>
      </c>
      <c r="K837" s="85">
        <v>0.72</v>
      </c>
      <c r="L837" s="85">
        <v>0.72</v>
      </c>
      <c r="M837" s="85">
        <v>0.72</v>
      </c>
      <c r="N837" s="85">
        <v>0.72</v>
      </c>
      <c r="O837" s="85">
        <v>0.72</v>
      </c>
      <c r="P837" s="85">
        <v>0.72</v>
      </c>
      <c r="Q837" s="66" t="s">
        <v>344</v>
      </c>
      <c r="R837" s="66" t="s">
        <v>344</v>
      </c>
    </row>
    <row r="838" spans="1:18" s="21" customFormat="1" ht="12.75" hidden="1" x14ac:dyDescent="0.2">
      <c r="A838" s="66" t="s">
        <v>1843</v>
      </c>
      <c r="B838" s="24" t="s">
        <v>1803</v>
      </c>
      <c r="C838" s="24" t="s">
        <v>1883</v>
      </c>
      <c r="D838" s="66" t="s">
        <v>367</v>
      </c>
      <c r="E838" s="66" t="s">
        <v>33</v>
      </c>
      <c r="F838" s="64" t="s">
        <v>31</v>
      </c>
      <c r="G838" s="85"/>
      <c r="H838" s="85"/>
      <c r="I838" s="85">
        <v>0.24</v>
      </c>
      <c r="J838" s="85">
        <v>0.24</v>
      </c>
      <c r="K838" s="85">
        <v>0.24</v>
      </c>
      <c r="L838" s="85">
        <v>0.24</v>
      </c>
      <c r="M838" s="85">
        <v>0.24</v>
      </c>
      <c r="N838" s="85">
        <v>0.24</v>
      </c>
      <c r="O838" s="85">
        <v>0.24</v>
      </c>
      <c r="P838" s="85">
        <v>0.24</v>
      </c>
      <c r="Q838" s="66" t="s">
        <v>344</v>
      </c>
      <c r="R838" s="66" t="s">
        <v>344</v>
      </c>
    </row>
    <row r="839" spans="1:18" s="21" customFormat="1" ht="12.75" hidden="1" x14ac:dyDescent="0.2">
      <c r="A839" s="66" t="s">
        <v>1844</v>
      </c>
      <c r="B839" s="24" t="s">
        <v>1804</v>
      </c>
      <c r="C839" s="24" t="s">
        <v>1884</v>
      </c>
      <c r="D839" s="66" t="s">
        <v>1895</v>
      </c>
      <c r="E839" s="66" t="s">
        <v>33</v>
      </c>
      <c r="F839" s="64" t="s">
        <v>31</v>
      </c>
      <c r="G839" s="85"/>
      <c r="H839" s="85"/>
      <c r="I839" s="85"/>
      <c r="J839" s="85"/>
      <c r="K839" s="85">
        <v>0.96</v>
      </c>
      <c r="L839" s="85">
        <v>0.96</v>
      </c>
      <c r="M839" s="85">
        <v>0.96</v>
      </c>
      <c r="N839" s="85">
        <v>0.96</v>
      </c>
      <c r="O839" s="85">
        <v>0.96</v>
      </c>
      <c r="P839" s="85">
        <v>0.96</v>
      </c>
      <c r="Q839" s="66" t="s">
        <v>344</v>
      </c>
      <c r="R839" s="66" t="s">
        <v>344</v>
      </c>
    </row>
    <row r="840" spans="1:18" s="21" customFormat="1" ht="12.75" hidden="1" x14ac:dyDescent="0.2">
      <c r="A840" s="66" t="s">
        <v>1845</v>
      </c>
      <c r="B840" s="24" t="s">
        <v>1805</v>
      </c>
      <c r="C840" s="24" t="s">
        <v>1884</v>
      </c>
      <c r="D840" s="66" t="s">
        <v>366</v>
      </c>
      <c r="E840" s="66" t="s">
        <v>33</v>
      </c>
      <c r="F840" s="64" t="s">
        <v>31</v>
      </c>
      <c r="G840" s="85"/>
      <c r="H840" s="85"/>
      <c r="I840" s="85"/>
      <c r="J840" s="85"/>
      <c r="K840" s="85"/>
      <c r="L840" s="85"/>
      <c r="M840" s="85"/>
      <c r="N840" s="85">
        <v>0.48</v>
      </c>
      <c r="O840" s="85">
        <v>0.48</v>
      </c>
      <c r="P840" s="85">
        <v>0.48</v>
      </c>
      <c r="Q840" s="66" t="s">
        <v>344</v>
      </c>
      <c r="R840" s="66" t="s">
        <v>344</v>
      </c>
    </row>
    <row r="841" spans="1:18" s="21" customFormat="1" ht="25.5" hidden="1" x14ac:dyDescent="0.2">
      <c r="A841" s="66" t="s">
        <v>1846</v>
      </c>
      <c r="B841" s="24" t="s">
        <v>1904</v>
      </c>
      <c r="C841" s="24" t="s">
        <v>925</v>
      </c>
      <c r="D841" s="66" t="s">
        <v>1917</v>
      </c>
      <c r="E841" s="66" t="s">
        <v>33</v>
      </c>
      <c r="F841" s="64" t="s">
        <v>32</v>
      </c>
      <c r="G841" s="85">
        <v>1.2</v>
      </c>
      <c r="H841" s="85">
        <v>1.2</v>
      </c>
      <c r="I841" s="85">
        <v>1.2</v>
      </c>
      <c r="J841" s="85">
        <v>1.2</v>
      </c>
      <c r="K841" s="85">
        <v>1.2</v>
      </c>
      <c r="L841" s="85">
        <v>1.2</v>
      </c>
      <c r="M841" s="85">
        <v>1.2</v>
      </c>
      <c r="N841" s="85">
        <v>1.2</v>
      </c>
      <c r="O841" s="85">
        <v>1.2</v>
      </c>
      <c r="P841" s="85">
        <v>1.2</v>
      </c>
      <c r="Q841" s="64" t="s">
        <v>837</v>
      </c>
      <c r="R841" s="64" t="s">
        <v>837</v>
      </c>
    </row>
    <row r="842" spans="1:18" s="21" customFormat="1" ht="25.5" hidden="1" x14ac:dyDescent="0.2">
      <c r="A842" s="66" t="s">
        <v>1847</v>
      </c>
      <c r="B842" s="24" t="s">
        <v>1904</v>
      </c>
      <c r="C842" s="24" t="s">
        <v>925</v>
      </c>
      <c r="D842" s="66" t="s">
        <v>928</v>
      </c>
      <c r="E842" s="66" t="s">
        <v>33</v>
      </c>
      <c r="F842" s="64" t="s">
        <v>32</v>
      </c>
      <c r="G842" s="85"/>
      <c r="H842" s="85">
        <v>1.5</v>
      </c>
      <c r="I842" s="85">
        <v>1.5</v>
      </c>
      <c r="J842" s="85">
        <v>1.5</v>
      </c>
      <c r="K842" s="85">
        <v>1.5</v>
      </c>
      <c r="L842" s="85">
        <v>1.5</v>
      </c>
      <c r="M842" s="85">
        <v>1.5</v>
      </c>
      <c r="N842" s="85">
        <v>1.5</v>
      </c>
      <c r="O842" s="85">
        <v>1.5</v>
      </c>
      <c r="P842" s="85">
        <v>1.5</v>
      </c>
      <c r="Q842" s="64" t="s">
        <v>837</v>
      </c>
      <c r="R842" s="64" t="s">
        <v>837</v>
      </c>
    </row>
    <row r="843" spans="1:18" s="21" customFormat="1" ht="25.5" hidden="1" x14ac:dyDescent="0.2">
      <c r="A843" s="66" t="s">
        <v>1848</v>
      </c>
      <c r="B843" s="24" t="s">
        <v>1904</v>
      </c>
      <c r="C843" s="24" t="s">
        <v>1906</v>
      </c>
      <c r="D843" s="66" t="s">
        <v>599</v>
      </c>
      <c r="E843" s="66" t="s">
        <v>33</v>
      </c>
      <c r="F843" s="64" t="s">
        <v>32</v>
      </c>
      <c r="G843" s="85"/>
      <c r="H843" s="85"/>
      <c r="I843" s="85"/>
      <c r="J843" s="85">
        <v>1.5</v>
      </c>
      <c r="K843" s="85">
        <v>1.5</v>
      </c>
      <c r="L843" s="85">
        <v>1.5</v>
      </c>
      <c r="M843" s="85">
        <v>1.5</v>
      </c>
      <c r="N843" s="85">
        <v>1.5</v>
      </c>
      <c r="O843" s="85">
        <v>1.5</v>
      </c>
      <c r="P843" s="85">
        <v>1.5</v>
      </c>
      <c r="Q843" s="64" t="s">
        <v>837</v>
      </c>
      <c r="R843" s="64" t="s">
        <v>837</v>
      </c>
    </row>
    <row r="844" spans="1:18" s="21" customFormat="1" ht="25.5" hidden="1" x14ac:dyDescent="0.2">
      <c r="A844" s="66" t="s">
        <v>1849</v>
      </c>
      <c r="B844" s="24" t="s">
        <v>1904</v>
      </c>
      <c r="C844" s="24" t="s">
        <v>926</v>
      </c>
      <c r="D844" s="66" t="s">
        <v>927</v>
      </c>
      <c r="E844" s="66" t="s">
        <v>33</v>
      </c>
      <c r="F844" s="64" t="s">
        <v>32</v>
      </c>
      <c r="G844" s="85"/>
      <c r="H844" s="85"/>
      <c r="I844" s="85">
        <v>1</v>
      </c>
      <c r="J844" s="85">
        <v>1</v>
      </c>
      <c r="K844" s="85">
        <v>1</v>
      </c>
      <c r="L844" s="85">
        <v>1</v>
      </c>
      <c r="M844" s="85">
        <v>1</v>
      </c>
      <c r="N844" s="85">
        <v>1</v>
      </c>
      <c r="O844" s="85">
        <v>1</v>
      </c>
      <c r="P844" s="85">
        <v>1</v>
      </c>
      <c r="Q844" s="64" t="s">
        <v>837</v>
      </c>
      <c r="R844" s="64" t="s">
        <v>837</v>
      </c>
    </row>
    <row r="845" spans="1:18" s="21" customFormat="1" ht="25.5" hidden="1" x14ac:dyDescent="0.2">
      <c r="A845" s="66" t="s">
        <v>1850</v>
      </c>
      <c r="B845" s="24" t="s">
        <v>1904</v>
      </c>
      <c r="C845" s="24" t="s">
        <v>926</v>
      </c>
      <c r="D845" s="66" t="s">
        <v>598</v>
      </c>
      <c r="E845" s="66" t="s">
        <v>33</v>
      </c>
      <c r="F845" s="64" t="s">
        <v>32</v>
      </c>
      <c r="G845" s="85"/>
      <c r="H845" s="85"/>
      <c r="I845" s="85"/>
      <c r="J845" s="85"/>
      <c r="K845" s="85">
        <v>1</v>
      </c>
      <c r="L845" s="85">
        <v>1</v>
      </c>
      <c r="M845" s="85">
        <v>1</v>
      </c>
      <c r="N845" s="85">
        <v>1</v>
      </c>
      <c r="O845" s="85">
        <v>1</v>
      </c>
      <c r="P845" s="85">
        <v>1.5</v>
      </c>
      <c r="Q845" s="64" t="s">
        <v>837</v>
      </c>
      <c r="R845" s="64" t="s">
        <v>837</v>
      </c>
    </row>
    <row r="846" spans="1:18" s="21" customFormat="1" ht="25.5" hidden="1" x14ac:dyDescent="0.2">
      <c r="A846" s="66" t="s">
        <v>1851</v>
      </c>
      <c r="B846" s="24" t="s">
        <v>1904</v>
      </c>
      <c r="C846" s="24" t="s">
        <v>926</v>
      </c>
      <c r="D846" s="66" t="s">
        <v>928</v>
      </c>
      <c r="E846" s="66" t="s">
        <v>33</v>
      </c>
      <c r="F846" s="64" t="s">
        <v>32</v>
      </c>
      <c r="G846" s="85"/>
      <c r="H846" s="85"/>
      <c r="I846" s="85"/>
      <c r="J846" s="85"/>
      <c r="K846" s="85"/>
      <c r="L846" s="85">
        <v>1</v>
      </c>
      <c r="M846" s="85">
        <v>1</v>
      </c>
      <c r="N846" s="85">
        <v>1</v>
      </c>
      <c r="O846" s="85">
        <v>1</v>
      </c>
      <c r="P846" s="85">
        <v>1</v>
      </c>
      <c r="Q846" s="64" t="s">
        <v>837</v>
      </c>
      <c r="R846" s="64" t="s">
        <v>837</v>
      </c>
    </row>
    <row r="847" spans="1:18" s="21" customFormat="1" ht="25.5" hidden="1" x14ac:dyDescent="0.2">
      <c r="A847" s="66" t="s">
        <v>1852</v>
      </c>
      <c r="B847" s="24" t="s">
        <v>1905</v>
      </c>
      <c r="C847" s="24" t="s">
        <v>1907</v>
      </c>
      <c r="D847" s="66" t="s">
        <v>1908</v>
      </c>
      <c r="E847" s="66" t="s">
        <v>33</v>
      </c>
      <c r="F847" s="64" t="s">
        <v>32</v>
      </c>
      <c r="G847" s="85"/>
      <c r="H847" s="85"/>
      <c r="I847" s="85"/>
      <c r="J847" s="85"/>
      <c r="K847" s="85"/>
      <c r="L847" s="85"/>
      <c r="M847" s="85">
        <v>1</v>
      </c>
      <c r="N847" s="85">
        <v>1</v>
      </c>
      <c r="O847" s="85">
        <v>1</v>
      </c>
      <c r="P847" s="85">
        <v>1</v>
      </c>
      <c r="Q847" s="64" t="s">
        <v>837</v>
      </c>
      <c r="R847" s="64" t="s">
        <v>837</v>
      </c>
    </row>
    <row r="848" spans="1:18" s="21" customFormat="1" ht="25.5" hidden="1" x14ac:dyDescent="0.2">
      <c r="A848" s="66" t="s">
        <v>1853</v>
      </c>
      <c r="B848" s="24" t="s">
        <v>1905</v>
      </c>
      <c r="C848" s="24" t="s">
        <v>1907</v>
      </c>
      <c r="D848" s="66" t="s">
        <v>1909</v>
      </c>
      <c r="E848" s="66" t="s">
        <v>33</v>
      </c>
      <c r="F848" s="64" t="s">
        <v>32</v>
      </c>
      <c r="G848" s="85"/>
      <c r="H848" s="85"/>
      <c r="I848" s="85"/>
      <c r="J848" s="85"/>
      <c r="K848" s="85"/>
      <c r="L848" s="85"/>
      <c r="M848" s="85"/>
      <c r="N848" s="85">
        <v>1</v>
      </c>
      <c r="O848" s="85">
        <v>1</v>
      </c>
      <c r="P848" s="85">
        <v>1</v>
      </c>
      <c r="Q848" s="64" t="s">
        <v>837</v>
      </c>
      <c r="R848" s="64" t="s">
        <v>837</v>
      </c>
    </row>
    <row r="849" spans="1:18" s="21" customFormat="1" ht="25.5" hidden="1" x14ac:dyDescent="0.2">
      <c r="A849" s="66" t="s">
        <v>1854</v>
      </c>
      <c r="B849" s="24" t="s">
        <v>935</v>
      </c>
      <c r="C849" s="24" t="s">
        <v>937</v>
      </c>
      <c r="D849" s="66" t="s">
        <v>347</v>
      </c>
      <c r="E849" s="66" t="s">
        <v>33</v>
      </c>
      <c r="F849" s="64" t="s">
        <v>32</v>
      </c>
      <c r="G849" s="85"/>
      <c r="H849" s="85"/>
      <c r="I849" s="85"/>
      <c r="J849" s="85"/>
      <c r="K849" s="85"/>
      <c r="L849" s="85"/>
      <c r="M849" s="85">
        <v>0.5</v>
      </c>
      <c r="N849" s="85">
        <v>0.5</v>
      </c>
      <c r="O849" s="85">
        <v>0.5</v>
      </c>
      <c r="P849" s="85">
        <v>0.5</v>
      </c>
      <c r="Q849" s="64" t="s">
        <v>837</v>
      </c>
      <c r="R849" s="64" t="s">
        <v>837</v>
      </c>
    </row>
    <row r="850" spans="1:18" s="21" customFormat="1" ht="25.5" hidden="1" x14ac:dyDescent="0.2">
      <c r="A850" s="66" t="s">
        <v>1855</v>
      </c>
      <c r="B850" s="24" t="s">
        <v>935</v>
      </c>
      <c r="C850" s="24" t="s">
        <v>937</v>
      </c>
      <c r="D850" s="66" t="s">
        <v>361</v>
      </c>
      <c r="E850" s="66" t="s">
        <v>33</v>
      </c>
      <c r="F850" s="64" t="s">
        <v>32</v>
      </c>
      <c r="G850" s="85"/>
      <c r="H850" s="85"/>
      <c r="I850" s="85"/>
      <c r="J850" s="85"/>
      <c r="K850" s="85"/>
      <c r="L850" s="85"/>
      <c r="M850" s="85"/>
      <c r="N850" s="85"/>
      <c r="O850" s="85">
        <v>0.8</v>
      </c>
      <c r="P850" s="85">
        <v>0.8</v>
      </c>
      <c r="Q850" s="64" t="s">
        <v>837</v>
      </c>
      <c r="R850" s="64" t="s">
        <v>837</v>
      </c>
    </row>
    <row r="851" spans="1:18" s="21" customFormat="1" ht="25.5" hidden="1" x14ac:dyDescent="0.2">
      <c r="A851" s="66" t="s">
        <v>1856</v>
      </c>
      <c r="B851" s="24" t="s">
        <v>936</v>
      </c>
      <c r="C851" s="24" t="s">
        <v>938</v>
      </c>
      <c r="D851" s="66" t="s">
        <v>934</v>
      </c>
      <c r="E851" s="66" t="s">
        <v>33</v>
      </c>
      <c r="F851" s="64" t="s">
        <v>32</v>
      </c>
      <c r="G851" s="85"/>
      <c r="H851" s="85"/>
      <c r="I851" s="85"/>
      <c r="J851" s="85"/>
      <c r="K851" s="85"/>
      <c r="L851" s="85"/>
      <c r="M851" s="85"/>
      <c r="N851" s="85"/>
      <c r="O851" s="85">
        <v>0.4</v>
      </c>
      <c r="P851" s="85">
        <v>0.4</v>
      </c>
      <c r="Q851" s="64" t="s">
        <v>837</v>
      </c>
      <c r="R851" s="64" t="s">
        <v>837</v>
      </c>
    </row>
    <row r="852" spans="1:18" s="21" customFormat="1" ht="25.5" hidden="1" x14ac:dyDescent="0.2">
      <c r="A852" s="66" t="s">
        <v>1857</v>
      </c>
      <c r="B852" s="24" t="s">
        <v>936</v>
      </c>
      <c r="C852" s="24" t="s">
        <v>1918</v>
      </c>
      <c r="D852" s="66" t="s">
        <v>1886</v>
      </c>
      <c r="E852" s="66" t="s">
        <v>33</v>
      </c>
      <c r="F852" s="64" t="s">
        <v>32</v>
      </c>
      <c r="G852" s="85"/>
      <c r="H852" s="85"/>
      <c r="I852" s="85"/>
      <c r="J852" s="85"/>
      <c r="K852" s="85"/>
      <c r="L852" s="85"/>
      <c r="M852" s="85"/>
      <c r="N852" s="85"/>
      <c r="O852" s="85"/>
      <c r="P852" s="85">
        <v>0.6</v>
      </c>
      <c r="Q852" s="64" t="s">
        <v>837</v>
      </c>
      <c r="R852" s="64" t="s">
        <v>837</v>
      </c>
    </row>
    <row r="853" spans="1:18" s="21" customFormat="1" ht="12.75" hidden="1" x14ac:dyDescent="0.2">
      <c r="A853" s="66" t="s">
        <v>1858</v>
      </c>
      <c r="B853" s="24" t="s">
        <v>2049</v>
      </c>
      <c r="C853" s="24" t="s">
        <v>2051</v>
      </c>
      <c r="D853" s="66" t="s">
        <v>2063</v>
      </c>
      <c r="E853" s="66" t="s">
        <v>33</v>
      </c>
      <c r="F853" s="64" t="s">
        <v>32</v>
      </c>
      <c r="G853" s="85">
        <v>0.1</v>
      </c>
      <c r="H853" s="85">
        <v>0.2</v>
      </c>
      <c r="I853" s="85">
        <v>0.3</v>
      </c>
      <c r="J853" s="85">
        <v>0.4</v>
      </c>
      <c r="K853" s="85">
        <v>0.5</v>
      </c>
      <c r="L853" s="85">
        <v>0.6</v>
      </c>
      <c r="M853" s="85">
        <v>0.7</v>
      </c>
      <c r="N853" s="85">
        <v>0.8</v>
      </c>
      <c r="O853" s="85">
        <v>0.9</v>
      </c>
      <c r="P853" s="85">
        <v>1</v>
      </c>
      <c r="Q853" s="66" t="s">
        <v>594</v>
      </c>
      <c r="R853" s="66" t="s">
        <v>593</v>
      </c>
    </row>
    <row r="854" spans="1:18" s="21" customFormat="1" ht="12.75" hidden="1" x14ac:dyDescent="0.2">
      <c r="A854" s="66" t="s">
        <v>1859</v>
      </c>
      <c r="B854" s="24" t="s">
        <v>2050</v>
      </c>
      <c r="C854" s="24" t="s">
        <v>2052</v>
      </c>
      <c r="D854" s="66" t="s">
        <v>2053</v>
      </c>
      <c r="E854" s="66" t="s">
        <v>33</v>
      </c>
      <c r="F854" s="64" t="s">
        <v>32</v>
      </c>
      <c r="G854" s="85">
        <v>0.15</v>
      </c>
      <c r="H854" s="85">
        <v>0.15</v>
      </c>
      <c r="I854" s="85">
        <v>0.15</v>
      </c>
      <c r="J854" s="85">
        <v>0.15</v>
      </c>
      <c r="K854" s="85">
        <v>0.15</v>
      </c>
      <c r="L854" s="85">
        <v>0.15</v>
      </c>
      <c r="M854" s="85">
        <v>0.15</v>
      </c>
      <c r="N854" s="85">
        <v>0.15</v>
      </c>
      <c r="O854" s="85">
        <v>0.15</v>
      </c>
      <c r="P854" s="85">
        <v>0.15</v>
      </c>
      <c r="Q854" s="66" t="s">
        <v>2035</v>
      </c>
      <c r="R854" s="66" t="s">
        <v>593</v>
      </c>
    </row>
    <row r="855" spans="1:18" s="21" customFormat="1" ht="12.75" hidden="1" x14ac:dyDescent="0.2">
      <c r="A855" s="66" t="s">
        <v>1860</v>
      </c>
      <c r="B855" s="24" t="s">
        <v>2050</v>
      </c>
      <c r="C855" s="24" t="s">
        <v>2052</v>
      </c>
      <c r="D855" s="66" t="s">
        <v>2054</v>
      </c>
      <c r="E855" s="66" t="s">
        <v>33</v>
      </c>
      <c r="F855" s="64" t="s">
        <v>32</v>
      </c>
      <c r="G855" s="85"/>
      <c r="H855" s="85">
        <v>0.15</v>
      </c>
      <c r="I855" s="85">
        <v>0.15</v>
      </c>
      <c r="J855" s="85">
        <v>0.15</v>
      </c>
      <c r="K855" s="85">
        <v>0.15</v>
      </c>
      <c r="L855" s="85">
        <v>0.15</v>
      </c>
      <c r="M855" s="85">
        <v>0.15</v>
      </c>
      <c r="N855" s="85">
        <v>0.15</v>
      </c>
      <c r="O855" s="85">
        <v>0.15</v>
      </c>
      <c r="P855" s="85">
        <v>0.15</v>
      </c>
      <c r="Q855" s="66" t="s">
        <v>2035</v>
      </c>
      <c r="R855" s="66" t="s">
        <v>593</v>
      </c>
    </row>
    <row r="856" spans="1:18" s="21" customFormat="1" ht="25.5" hidden="1" x14ac:dyDescent="0.2">
      <c r="A856" s="66" t="s">
        <v>1861</v>
      </c>
      <c r="B856" s="24" t="s">
        <v>2050</v>
      </c>
      <c r="C856" s="24" t="s">
        <v>2052</v>
      </c>
      <c r="D856" s="66" t="s">
        <v>2055</v>
      </c>
      <c r="E856" s="66" t="s">
        <v>33</v>
      </c>
      <c r="F856" s="64" t="s">
        <v>32</v>
      </c>
      <c r="G856" s="85"/>
      <c r="H856" s="85"/>
      <c r="I856" s="85">
        <v>0.15</v>
      </c>
      <c r="J856" s="85">
        <v>0.15</v>
      </c>
      <c r="K856" s="85">
        <v>0.15</v>
      </c>
      <c r="L856" s="85">
        <v>0.15</v>
      </c>
      <c r="M856" s="85">
        <v>0.15</v>
      </c>
      <c r="N856" s="85">
        <v>0.15</v>
      </c>
      <c r="O856" s="85">
        <v>0.15</v>
      </c>
      <c r="P856" s="85">
        <v>0.15</v>
      </c>
      <c r="Q856" s="66" t="s">
        <v>2035</v>
      </c>
      <c r="R856" s="66" t="s">
        <v>593</v>
      </c>
    </row>
    <row r="857" spans="1:18" s="21" customFormat="1" ht="12.75" hidden="1" x14ac:dyDescent="0.2">
      <c r="A857" s="66" t="s">
        <v>1862</v>
      </c>
      <c r="B857" s="24" t="s">
        <v>2050</v>
      </c>
      <c r="C857" s="24" t="s">
        <v>2052</v>
      </c>
      <c r="D857" s="66" t="s">
        <v>2056</v>
      </c>
      <c r="E857" s="66" t="s">
        <v>33</v>
      </c>
      <c r="F857" s="64" t="s">
        <v>32</v>
      </c>
      <c r="G857" s="85"/>
      <c r="H857" s="85"/>
      <c r="I857" s="85"/>
      <c r="J857" s="85">
        <v>0.15</v>
      </c>
      <c r="K857" s="85">
        <v>0.15</v>
      </c>
      <c r="L857" s="85">
        <v>0.15</v>
      </c>
      <c r="M857" s="85">
        <v>0.15</v>
      </c>
      <c r="N857" s="85">
        <v>0.15</v>
      </c>
      <c r="O857" s="85">
        <v>0.15</v>
      </c>
      <c r="P857" s="85">
        <v>0.15</v>
      </c>
      <c r="Q857" s="66" t="s">
        <v>2035</v>
      </c>
      <c r="R857" s="66" t="s">
        <v>593</v>
      </c>
    </row>
    <row r="858" spans="1:18" s="21" customFormat="1" ht="12.75" hidden="1" x14ac:dyDescent="0.2">
      <c r="A858" s="66" t="s">
        <v>1863</v>
      </c>
      <c r="B858" s="24" t="s">
        <v>2050</v>
      </c>
      <c r="C858" s="24" t="s">
        <v>2052</v>
      </c>
      <c r="D858" s="66" t="s">
        <v>2057</v>
      </c>
      <c r="E858" s="66" t="s">
        <v>33</v>
      </c>
      <c r="F858" s="64" t="s">
        <v>32</v>
      </c>
      <c r="G858" s="85"/>
      <c r="H858" s="85"/>
      <c r="I858" s="85"/>
      <c r="J858" s="85"/>
      <c r="K858" s="85">
        <v>0.15</v>
      </c>
      <c r="L858" s="85">
        <v>0.15</v>
      </c>
      <c r="M858" s="85">
        <v>0.15</v>
      </c>
      <c r="N858" s="85">
        <v>0.15</v>
      </c>
      <c r="O858" s="85">
        <v>0.15</v>
      </c>
      <c r="P858" s="85">
        <v>0.15</v>
      </c>
      <c r="Q858" s="66" t="s">
        <v>2035</v>
      </c>
      <c r="R858" s="66" t="s">
        <v>593</v>
      </c>
    </row>
    <row r="859" spans="1:18" s="21" customFormat="1" ht="12.75" hidden="1" x14ac:dyDescent="0.2">
      <c r="A859" s="66" t="s">
        <v>1864</v>
      </c>
      <c r="B859" s="24" t="s">
        <v>2050</v>
      </c>
      <c r="C859" s="24" t="s">
        <v>2052</v>
      </c>
      <c r="D859" s="66" t="s">
        <v>2058</v>
      </c>
      <c r="E859" s="66" t="s">
        <v>33</v>
      </c>
      <c r="F859" s="64" t="s">
        <v>32</v>
      </c>
      <c r="G859" s="85"/>
      <c r="H859" s="85"/>
      <c r="I859" s="85"/>
      <c r="J859" s="85"/>
      <c r="K859" s="85"/>
      <c r="L859" s="85">
        <v>0.25</v>
      </c>
      <c r="M859" s="85">
        <v>0.25</v>
      </c>
      <c r="N859" s="85">
        <v>0.25</v>
      </c>
      <c r="O859" s="85">
        <v>0.25</v>
      </c>
      <c r="P859" s="85">
        <v>0.25</v>
      </c>
      <c r="Q859" s="66" t="s">
        <v>2035</v>
      </c>
      <c r="R859" s="66" t="s">
        <v>593</v>
      </c>
    </row>
    <row r="860" spans="1:18" s="21" customFormat="1" ht="12.75" hidden="1" x14ac:dyDescent="0.2">
      <c r="A860" s="66" t="s">
        <v>1865</v>
      </c>
      <c r="B860" s="24" t="s">
        <v>2050</v>
      </c>
      <c r="C860" s="24" t="s">
        <v>2052</v>
      </c>
      <c r="D860" s="66" t="s">
        <v>2059</v>
      </c>
      <c r="E860" s="66" t="s">
        <v>33</v>
      </c>
      <c r="F860" s="64" t="s">
        <v>32</v>
      </c>
      <c r="G860" s="85"/>
      <c r="H860" s="85"/>
      <c r="I860" s="85"/>
      <c r="J860" s="85"/>
      <c r="K860" s="85"/>
      <c r="L860" s="85"/>
      <c r="M860" s="85">
        <v>0.45</v>
      </c>
      <c r="N860" s="85">
        <v>0.45</v>
      </c>
      <c r="O860" s="85">
        <v>0.45</v>
      </c>
      <c r="P860" s="85">
        <v>0.45</v>
      </c>
      <c r="Q860" s="66" t="s">
        <v>2035</v>
      </c>
      <c r="R860" s="66" t="s">
        <v>593</v>
      </c>
    </row>
    <row r="861" spans="1:18" s="21" customFormat="1" ht="12.75" hidden="1" x14ac:dyDescent="0.2">
      <c r="A861" s="66" t="s">
        <v>1866</v>
      </c>
      <c r="B861" s="24" t="s">
        <v>2050</v>
      </c>
      <c r="C861" s="24" t="s">
        <v>2052</v>
      </c>
      <c r="D861" s="66" t="s">
        <v>2060</v>
      </c>
      <c r="E861" s="66" t="s">
        <v>33</v>
      </c>
      <c r="F861" s="64" t="s">
        <v>32</v>
      </c>
      <c r="G861" s="85"/>
      <c r="H861" s="85"/>
      <c r="I861" s="85"/>
      <c r="J861" s="85"/>
      <c r="K861" s="85"/>
      <c r="L861" s="85"/>
      <c r="M861" s="85"/>
      <c r="N861" s="85">
        <v>0.5</v>
      </c>
      <c r="O861" s="85">
        <v>0.5</v>
      </c>
      <c r="P861" s="85">
        <v>0.5</v>
      </c>
      <c r="Q861" s="66" t="s">
        <v>2035</v>
      </c>
      <c r="R861" s="66" t="s">
        <v>593</v>
      </c>
    </row>
    <row r="862" spans="1:18" s="21" customFormat="1" ht="12.75" hidden="1" x14ac:dyDescent="0.2">
      <c r="A862" s="66" t="s">
        <v>1867</v>
      </c>
      <c r="B862" s="24" t="s">
        <v>2050</v>
      </c>
      <c r="C862" s="24" t="s">
        <v>2052</v>
      </c>
      <c r="D862" s="66" t="s">
        <v>2061</v>
      </c>
      <c r="E862" s="66" t="s">
        <v>33</v>
      </c>
      <c r="F862" s="64" t="s">
        <v>32</v>
      </c>
      <c r="G862" s="85"/>
      <c r="H862" s="85"/>
      <c r="I862" s="85"/>
      <c r="J862" s="85"/>
      <c r="K862" s="85"/>
      <c r="L862" s="85"/>
      <c r="M862" s="85"/>
      <c r="N862" s="85"/>
      <c r="O862" s="85">
        <v>0.5</v>
      </c>
      <c r="P862" s="85">
        <v>0.5</v>
      </c>
      <c r="Q862" s="66" t="s">
        <v>2035</v>
      </c>
      <c r="R862" s="66" t="s">
        <v>593</v>
      </c>
    </row>
    <row r="863" spans="1:18" s="21" customFormat="1" ht="12.75" hidden="1" x14ac:dyDescent="0.2">
      <c r="A863" s="66" t="s">
        <v>1868</v>
      </c>
      <c r="B863" s="24" t="s">
        <v>2050</v>
      </c>
      <c r="C863" s="24" t="s">
        <v>2052</v>
      </c>
      <c r="D863" s="66" t="s">
        <v>2062</v>
      </c>
      <c r="E863" s="66" t="s">
        <v>33</v>
      </c>
      <c r="F863" s="64" t="s">
        <v>32</v>
      </c>
      <c r="G863" s="85"/>
      <c r="H863" s="85"/>
      <c r="I863" s="85"/>
      <c r="J863" s="85"/>
      <c r="K863" s="85"/>
      <c r="L863" s="85"/>
      <c r="M863" s="85"/>
      <c r="N863" s="85"/>
      <c r="O863" s="85"/>
      <c r="P863" s="85">
        <v>0.55000000000000004</v>
      </c>
      <c r="Q863" s="66" t="s">
        <v>2035</v>
      </c>
      <c r="R863" s="66" t="s">
        <v>593</v>
      </c>
    </row>
    <row r="864" spans="1:18" s="21" customFormat="1" ht="25.5" hidden="1" x14ac:dyDescent="0.2">
      <c r="A864" s="66" t="s">
        <v>1869</v>
      </c>
      <c r="B864" s="24" t="s">
        <v>844</v>
      </c>
      <c r="C864" s="24" t="s">
        <v>2144</v>
      </c>
      <c r="D864" s="66" t="s">
        <v>2146</v>
      </c>
      <c r="E864" s="66" t="s">
        <v>33</v>
      </c>
      <c r="F864" s="64" t="s">
        <v>32</v>
      </c>
      <c r="G864" s="85"/>
      <c r="H864" s="85"/>
      <c r="I864" s="85"/>
      <c r="J864" s="85"/>
      <c r="K864" s="85">
        <v>1.5</v>
      </c>
      <c r="L864" s="85">
        <v>1.5</v>
      </c>
      <c r="M864" s="85">
        <v>1.5</v>
      </c>
      <c r="N864" s="85">
        <v>1.5</v>
      </c>
      <c r="O864" s="85">
        <v>1.5</v>
      </c>
      <c r="P864" s="85">
        <v>1.5</v>
      </c>
      <c r="Q864" s="64" t="s">
        <v>648</v>
      </c>
      <c r="R864" s="64" t="s">
        <v>648</v>
      </c>
    </row>
    <row r="865" spans="1:18" s="21" customFormat="1" ht="25.5" hidden="1" x14ac:dyDescent="0.2">
      <c r="A865" s="66" t="s">
        <v>1870</v>
      </c>
      <c r="B865" s="24" t="s">
        <v>2143</v>
      </c>
      <c r="C865" s="24" t="s">
        <v>2145</v>
      </c>
      <c r="D865" s="66" t="s">
        <v>2147</v>
      </c>
      <c r="E865" s="66" t="s">
        <v>33</v>
      </c>
      <c r="F865" s="64" t="s">
        <v>32</v>
      </c>
      <c r="G865" s="85"/>
      <c r="H865" s="85"/>
      <c r="I865" s="85"/>
      <c r="J865" s="85"/>
      <c r="K865" s="85"/>
      <c r="L865" s="85"/>
      <c r="M865" s="85"/>
      <c r="N865" s="85">
        <v>3.5</v>
      </c>
      <c r="O865" s="85">
        <v>3.5</v>
      </c>
      <c r="P865" s="85">
        <v>3.5</v>
      </c>
      <c r="Q865" s="64" t="s">
        <v>648</v>
      </c>
      <c r="R865" s="64" t="s">
        <v>648</v>
      </c>
    </row>
    <row r="866" spans="1:18" s="21" customFormat="1" ht="12.75" hidden="1" x14ac:dyDescent="0.2">
      <c r="A866" s="66" t="s">
        <v>1871</v>
      </c>
      <c r="B866" s="24" t="s">
        <v>909</v>
      </c>
      <c r="C866" s="24" t="s">
        <v>911</v>
      </c>
      <c r="D866" s="66" t="s">
        <v>2177</v>
      </c>
      <c r="E866" s="66" t="s">
        <v>33</v>
      </c>
      <c r="F866" s="64" t="s">
        <v>31</v>
      </c>
      <c r="G866" s="85">
        <v>0.9</v>
      </c>
      <c r="H866" s="85">
        <v>0.9</v>
      </c>
      <c r="I866" s="85">
        <v>0.9</v>
      </c>
      <c r="J866" s="85">
        <v>0.9</v>
      </c>
      <c r="K866" s="85">
        <v>0.9</v>
      </c>
      <c r="L866" s="85">
        <v>0.9</v>
      </c>
      <c r="M866" s="85">
        <v>0.9</v>
      </c>
      <c r="N866" s="85">
        <v>0.9</v>
      </c>
      <c r="O866" s="85">
        <v>0.9</v>
      </c>
      <c r="P866" s="85">
        <v>0.9</v>
      </c>
      <c r="Q866" s="66" t="s">
        <v>1099</v>
      </c>
      <c r="R866" s="66" t="s">
        <v>1099</v>
      </c>
    </row>
    <row r="867" spans="1:18" s="21" customFormat="1" ht="12.75" hidden="1" x14ac:dyDescent="0.2">
      <c r="A867" s="66" t="s">
        <v>1872</v>
      </c>
      <c r="B867" s="24" t="s">
        <v>909</v>
      </c>
      <c r="C867" s="24" t="s">
        <v>911</v>
      </c>
      <c r="D867" s="66" t="s">
        <v>2178</v>
      </c>
      <c r="E867" s="66" t="s">
        <v>33</v>
      </c>
      <c r="F867" s="64" t="s">
        <v>31</v>
      </c>
      <c r="G867" s="85"/>
      <c r="H867" s="85"/>
      <c r="I867" s="85">
        <v>0.7</v>
      </c>
      <c r="J867" s="85">
        <v>0.7</v>
      </c>
      <c r="K867" s="85">
        <v>0.7</v>
      </c>
      <c r="L867" s="85">
        <v>0.7</v>
      </c>
      <c r="M867" s="85">
        <v>0.7</v>
      </c>
      <c r="N867" s="85">
        <v>0.7</v>
      </c>
      <c r="O867" s="85">
        <v>0.7</v>
      </c>
      <c r="P867" s="85">
        <v>0.7</v>
      </c>
      <c r="Q867" s="66" t="s">
        <v>1099</v>
      </c>
      <c r="R867" s="66" t="s">
        <v>1099</v>
      </c>
    </row>
    <row r="868" spans="1:18" s="21" customFormat="1" ht="12.75" hidden="1" x14ac:dyDescent="0.2">
      <c r="A868" s="66" t="s">
        <v>1873</v>
      </c>
      <c r="B868" s="24" t="s">
        <v>909</v>
      </c>
      <c r="C868" s="24" t="s">
        <v>911</v>
      </c>
      <c r="D868" s="66" t="s">
        <v>2179</v>
      </c>
      <c r="E868" s="66" t="s">
        <v>33</v>
      </c>
      <c r="F868" s="64" t="s">
        <v>31</v>
      </c>
      <c r="G868" s="85"/>
      <c r="H868" s="85"/>
      <c r="I868" s="85"/>
      <c r="J868" s="85"/>
      <c r="K868" s="85"/>
      <c r="L868" s="85"/>
      <c r="M868" s="85"/>
      <c r="N868" s="85"/>
      <c r="O868" s="85">
        <v>0.55000000000000004</v>
      </c>
      <c r="P868" s="85">
        <v>0.55000000000000004</v>
      </c>
      <c r="Q868" s="66" t="s">
        <v>1099</v>
      </c>
      <c r="R868" s="66" t="s">
        <v>1099</v>
      </c>
    </row>
    <row r="869" spans="1:18" s="21" customFormat="1" ht="12.75" hidden="1" x14ac:dyDescent="0.2">
      <c r="A869" s="66" t="s">
        <v>1874</v>
      </c>
      <c r="B869" s="24" t="s">
        <v>909</v>
      </c>
      <c r="C869" s="24" t="s">
        <v>912</v>
      </c>
      <c r="D869" s="66" t="s">
        <v>2180</v>
      </c>
      <c r="E869" s="66" t="s">
        <v>33</v>
      </c>
      <c r="F869" s="64" t="s">
        <v>31</v>
      </c>
      <c r="G869" s="85">
        <v>0.5</v>
      </c>
      <c r="H869" s="85">
        <v>0.5</v>
      </c>
      <c r="I869" s="85">
        <v>0.5</v>
      </c>
      <c r="J869" s="85">
        <v>0.5</v>
      </c>
      <c r="K869" s="85">
        <v>0.5</v>
      </c>
      <c r="L869" s="85">
        <v>0.5</v>
      </c>
      <c r="M869" s="85">
        <v>0.5</v>
      </c>
      <c r="N869" s="85">
        <v>0.5</v>
      </c>
      <c r="O869" s="85">
        <v>0.5</v>
      </c>
      <c r="P869" s="85">
        <v>0.5</v>
      </c>
      <c r="Q869" s="66" t="s">
        <v>1099</v>
      </c>
      <c r="R869" s="66" t="s">
        <v>1099</v>
      </c>
    </row>
    <row r="870" spans="1:18" s="21" customFormat="1" ht="12.75" hidden="1" x14ac:dyDescent="0.2">
      <c r="A870" s="66" t="s">
        <v>1910</v>
      </c>
      <c r="B870" s="24" t="s">
        <v>913</v>
      </c>
      <c r="C870" s="24" t="s">
        <v>910</v>
      </c>
      <c r="D870" s="66" t="s">
        <v>2181</v>
      </c>
      <c r="E870" s="66" t="s">
        <v>33</v>
      </c>
      <c r="F870" s="64" t="s">
        <v>31</v>
      </c>
      <c r="G870" s="85"/>
      <c r="H870" s="85">
        <v>0.85</v>
      </c>
      <c r="I870" s="85">
        <v>0.85</v>
      </c>
      <c r="J870" s="85">
        <v>0.85</v>
      </c>
      <c r="K870" s="85">
        <v>0.85</v>
      </c>
      <c r="L870" s="85">
        <v>0.85</v>
      </c>
      <c r="M870" s="85">
        <v>0.85</v>
      </c>
      <c r="N870" s="85">
        <v>0.85</v>
      </c>
      <c r="O870" s="85">
        <v>0.85</v>
      </c>
      <c r="P870" s="85">
        <v>0.85</v>
      </c>
      <c r="Q870" s="66" t="s">
        <v>1099</v>
      </c>
      <c r="R870" s="66" t="s">
        <v>1099</v>
      </c>
    </row>
    <row r="871" spans="1:18" s="21" customFormat="1" ht="12.75" hidden="1" x14ac:dyDescent="0.2">
      <c r="A871" s="66" t="s">
        <v>1911</v>
      </c>
      <c r="B871" s="24" t="s">
        <v>913</v>
      </c>
      <c r="C871" s="24" t="s">
        <v>910</v>
      </c>
      <c r="D871" s="66" t="s">
        <v>2182</v>
      </c>
      <c r="E871" s="66" t="s">
        <v>33</v>
      </c>
      <c r="F871" s="64" t="s">
        <v>31</v>
      </c>
      <c r="G871" s="85">
        <v>1.32</v>
      </c>
      <c r="H871" s="85">
        <v>1.32</v>
      </c>
      <c r="I871" s="85">
        <v>1.32</v>
      </c>
      <c r="J871" s="85">
        <v>1.32</v>
      </c>
      <c r="K871" s="85">
        <v>1.32</v>
      </c>
      <c r="L871" s="85">
        <v>1.32</v>
      </c>
      <c r="M871" s="85">
        <v>1.32</v>
      </c>
      <c r="N871" s="85">
        <v>1.32</v>
      </c>
      <c r="O871" s="85">
        <v>1.32</v>
      </c>
      <c r="P871" s="85">
        <v>1.32</v>
      </c>
      <c r="Q871" s="66" t="s">
        <v>1099</v>
      </c>
      <c r="R871" s="66" t="s">
        <v>1099</v>
      </c>
    </row>
    <row r="872" spans="1:18" s="21" customFormat="1" ht="12.75" hidden="1" x14ac:dyDescent="0.2">
      <c r="A872" s="66" t="s">
        <v>1912</v>
      </c>
      <c r="B872" s="24" t="s">
        <v>913</v>
      </c>
      <c r="C872" s="24" t="s">
        <v>2190</v>
      </c>
      <c r="D872" s="66" t="s">
        <v>2183</v>
      </c>
      <c r="E872" s="66" t="s">
        <v>33</v>
      </c>
      <c r="F872" s="64" t="s">
        <v>32</v>
      </c>
      <c r="G872" s="85"/>
      <c r="H872" s="85"/>
      <c r="I872" s="85"/>
      <c r="J872" s="85"/>
      <c r="K872" s="85"/>
      <c r="L872" s="85"/>
      <c r="M872" s="85">
        <v>1.26</v>
      </c>
      <c r="N872" s="85">
        <v>1.26</v>
      </c>
      <c r="O872" s="85">
        <v>1.26</v>
      </c>
      <c r="P872" s="85">
        <v>1.26</v>
      </c>
      <c r="Q872" s="66" t="s">
        <v>1099</v>
      </c>
      <c r="R872" s="66" t="s">
        <v>1099</v>
      </c>
    </row>
    <row r="873" spans="1:18" s="21" customFormat="1" ht="12.75" hidden="1" x14ac:dyDescent="0.2">
      <c r="A873" s="66" t="s">
        <v>1913</v>
      </c>
      <c r="B873" s="24" t="s">
        <v>2194</v>
      </c>
      <c r="C873" s="24" t="s">
        <v>2191</v>
      </c>
      <c r="D873" s="66" t="s">
        <v>2184</v>
      </c>
      <c r="E873" s="66" t="s">
        <v>33</v>
      </c>
      <c r="F873" s="64" t="s">
        <v>31</v>
      </c>
      <c r="G873" s="85"/>
      <c r="H873" s="85"/>
      <c r="I873" s="85"/>
      <c r="J873" s="85"/>
      <c r="K873" s="85"/>
      <c r="L873" s="85"/>
      <c r="M873" s="85"/>
      <c r="N873" s="85"/>
      <c r="O873" s="85">
        <v>0.57999999999999996</v>
      </c>
      <c r="P873" s="85">
        <v>0.57999999999999996</v>
      </c>
      <c r="Q873" s="66" t="s">
        <v>1099</v>
      </c>
      <c r="R873" s="66" t="s">
        <v>1099</v>
      </c>
    </row>
    <row r="874" spans="1:18" s="21" customFormat="1" ht="12.75" hidden="1" x14ac:dyDescent="0.2">
      <c r="A874" s="66" t="s">
        <v>1914</v>
      </c>
      <c r="B874" s="24" t="s">
        <v>2194</v>
      </c>
      <c r="C874" s="24" t="s">
        <v>2191</v>
      </c>
      <c r="D874" s="66" t="s">
        <v>2185</v>
      </c>
      <c r="E874" s="66" t="s">
        <v>33</v>
      </c>
      <c r="F874" s="64" t="s">
        <v>31</v>
      </c>
      <c r="G874" s="85">
        <v>0.1</v>
      </c>
      <c r="H874" s="85">
        <v>0.1</v>
      </c>
      <c r="I874" s="85">
        <v>0.1</v>
      </c>
      <c r="J874" s="85">
        <v>0.1</v>
      </c>
      <c r="K874" s="85">
        <v>0.1</v>
      </c>
      <c r="L874" s="85">
        <v>0.1</v>
      </c>
      <c r="M874" s="85">
        <v>0.1</v>
      </c>
      <c r="N874" s="85">
        <v>0.1</v>
      </c>
      <c r="O874" s="85">
        <v>0.1</v>
      </c>
      <c r="P874" s="85">
        <v>0.1</v>
      </c>
      <c r="Q874" s="66" t="s">
        <v>1099</v>
      </c>
      <c r="R874" s="66" t="s">
        <v>1099</v>
      </c>
    </row>
    <row r="875" spans="1:18" s="21" customFormat="1" ht="12.75" hidden="1" x14ac:dyDescent="0.2">
      <c r="A875" s="66" t="s">
        <v>1915</v>
      </c>
      <c r="B875" s="24" t="s">
        <v>2195</v>
      </c>
      <c r="C875" s="24" t="s">
        <v>2192</v>
      </c>
      <c r="D875" s="66" t="s">
        <v>2186</v>
      </c>
      <c r="E875" s="66" t="s">
        <v>33</v>
      </c>
      <c r="F875" s="64" t="s">
        <v>31</v>
      </c>
      <c r="G875" s="85"/>
      <c r="H875" s="85"/>
      <c r="I875" s="85"/>
      <c r="J875" s="85"/>
      <c r="K875" s="85"/>
      <c r="L875" s="85">
        <v>1.82</v>
      </c>
      <c r="M875" s="85">
        <v>1.82</v>
      </c>
      <c r="N875" s="85">
        <v>1.82</v>
      </c>
      <c r="O875" s="85">
        <v>1.82</v>
      </c>
      <c r="P875" s="85">
        <v>1.82</v>
      </c>
      <c r="Q875" s="66" t="s">
        <v>1099</v>
      </c>
      <c r="R875" s="66" t="s">
        <v>1099</v>
      </c>
    </row>
    <row r="876" spans="1:18" s="21" customFormat="1" ht="12.75" hidden="1" x14ac:dyDescent="0.2">
      <c r="A876" s="66" t="s">
        <v>1916</v>
      </c>
      <c r="B876" s="24" t="s">
        <v>2195</v>
      </c>
      <c r="C876" s="24" t="s">
        <v>2192</v>
      </c>
      <c r="D876" s="66" t="s">
        <v>2187</v>
      </c>
      <c r="E876" s="66" t="s">
        <v>33</v>
      </c>
      <c r="F876" s="64" t="s">
        <v>31</v>
      </c>
      <c r="G876" s="85"/>
      <c r="H876" s="85"/>
      <c r="I876" s="85"/>
      <c r="J876" s="85"/>
      <c r="K876" s="85">
        <v>1.83</v>
      </c>
      <c r="L876" s="85">
        <v>1.83</v>
      </c>
      <c r="M876" s="85">
        <v>1.83</v>
      </c>
      <c r="N876" s="85">
        <v>1.83</v>
      </c>
      <c r="O876" s="85">
        <v>1.83</v>
      </c>
      <c r="P876" s="85">
        <v>1.83</v>
      </c>
      <c r="Q876" s="66" t="s">
        <v>1099</v>
      </c>
      <c r="R876" s="66" t="s">
        <v>1099</v>
      </c>
    </row>
    <row r="877" spans="1:18" s="21" customFormat="1" ht="12.75" hidden="1" x14ac:dyDescent="0.2">
      <c r="A877" s="66" t="s">
        <v>2025</v>
      </c>
      <c r="B877" s="24" t="s">
        <v>1107</v>
      </c>
      <c r="C877" s="24" t="s">
        <v>2176</v>
      </c>
      <c r="D877" s="66" t="s">
        <v>2188</v>
      </c>
      <c r="E877" s="66" t="s">
        <v>33</v>
      </c>
      <c r="F877" s="64" t="s">
        <v>32</v>
      </c>
      <c r="G877" s="85">
        <v>0.4</v>
      </c>
      <c r="H877" s="85">
        <v>0.4</v>
      </c>
      <c r="I877" s="85">
        <v>0.4</v>
      </c>
      <c r="J877" s="85">
        <v>0.4</v>
      </c>
      <c r="K877" s="85">
        <v>0.4</v>
      </c>
      <c r="L877" s="85">
        <v>0.4</v>
      </c>
      <c r="M877" s="85">
        <v>0.4</v>
      </c>
      <c r="N877" s="85">
        <v>0.4</v>
      </c>
      <c r="O877" s="85">
        <v>0.4</v>
      </c>
      <c r="P877" s="85">
        <v>0.4</v>
      </c>
      <c r="Q877" s="66" t="s">
        <v>1099</v>
      </c>
      <c r="R877" s="66" t="s">
        <v>1099</v>
      </c>
    </row>
    <row r="878" spans="1:18" s="21" customFormat="1" ht="12.75" hidden="1" x14ac:dyDescent="0.2">
      <c r="A878" s="66" t="s">
        <v>2026</v>
      </c>
      <c r="B878" s="24" t="s">
        <v>1107</v>
      </c>
      <c r="C878" s="24" t="s">
        <v>2193</v>
      </c>
      <c r="D878" s="66" t="s">
        <v>2189</v>
      </c>
      <c r="E878" s="66" t="s">
        <v>33</v>
      </c>
      <c r="F878" s="64" t="s">
        <v>32</v>
      </c>
      <c r="G878" s="85"/>
      <c r="H878" s="85"/>
      <c r="I878" s="85"/>
      <c r="J878" s="85"/>
      <c r="K878" s="85"/>
      <c r="L878" s="85">
        <v>1.2</v>
      </c>
      <c r="M878" s="85">
        <v>1.2</v>
      </c>
      <c r="N878" s="85">
        <v>1.2</v>
      </c>
      <c r="O878" s="85">
        <v>1.2</v>
      </c>
      <c r="P878" s="85">
        <v>1.2</v>
      </c>
      <c r="Q878" s="66" t="s">
        <v>1099</v>
      </c>
      <c r="R878" s="66" t="s">
        <v>1099</v>
      </c>
    </row>
    <row r="879" spans="1:18" s="21" customFormat="1" ht="12.75" hidden="1" x14ac:dyDescent="0.2">
      <c r="A879" s="66" t="s">
        <v>2027</v>
      </c>
      <c r="B879" s="24" t="s">
        <v>939</v>
      </c>
      <c r="C879" s="24" t="s">
        <v>320</v>
      </c>
      <c r="D879" s="66" t="s">
        <v>940</v>
      </c>
      <c r="E879" s="66" t="s">
        <v>64</v>
      </c>
      <c r="F879" s="81" t="s">
        <v>28</v>
      </c>
      <c r="G879" s="85">
        <v>2.09</v>
      </c>
      <c r="H879" s="85">
        <v>2.09</v>
      </c>
      <c r="I879" s="85">
        <v>2.09</v>
      </c>
      <c r="J879" s="85">
        <v>2.09</v>
      </c>
      <c r="K879" s="85">
        <v>2.09</v>
      </c>
      <c r="L879" s="85">
        <v>2.09</v>
      </c>
      <c r="M879" s="85">
        <v>2.09</v>
      </c>
      <c r="N879" s="85">
        <v>2.09</v>
      </c>
      <c r="O879" s="85">
        <v>2.09</v>
      </c>
      <c r="P879" s="85">
        <v>2.09</v>
      </c>
      <c r="Q879" s="66" t="s">
        <v>61</v>
      </c>
      <c r="R879" s="66" t="s">
        <v>61</v>
      </c>
    </row>
    <row r="880" spans="1:18" s="21" customFormat="1" ht="12.75" hidden="1" x14ac:dyDescent="0.2">
      <c r="A880" s="66" t="s">
        <v>2028</v>
      </c>
      <c r="B880" s="24" t="s">
        <v>941</v>
      </c>
      <c r="C880" s="24" t="s">
        <v>942</v>
      </c>
      <c r="D880" s="66" t="s">
        <v>943</v>
      </c>
      <c r="E880" s="66" t="s">
        <v>64</v>
      </c>
      <c r="F880" s="81" t="s">
        <v>28</v>
      </c>
      <c r="G880" s="85">
        <v>0.54</v>
      </c>
      <c r="H880" s="85">
        <v>0.54</v>
      </c>
      <c r="I880" s="85">
        <v>0.54</v>
      </c>
      <c r="J880" s="85">
        <v>0.54</v>
      </c>
      <c r="K880" s="85">
        <v>0.54</v>
      </c>
      <c r="L880" s="85">
        <v>0.54</v>
      </c>
      <c r="M880" s="85">
        <v>0.54</v>
      </c>
      <c r="N880" s="85">
        <v>0.54</v>
      </c>
      <c r="O880" s="85">
        <v>0.54</v>
      </c>
      <c r="P880" s="85">
        <v>0.54</v>
      </c>
      <c r="Q880" s="66" t="s">
        <v>61</v>
      </c>
      <c r="R880" s="66" t="s">
        <v>61</v>
      </c>
    </row>
    <row r="881" spans="1:18" s="21" customFormat="1" ht="12.75" hidden="1" x14ac:dyDescent="0.2">
      <c r="A881" s="66" t="s">
        <v>2029</v>
      </c>
      <c r="B881" s="24" t="s">
        <v>1933</v>
      </c>
      <c r="C881" s="24" t="s">
        <v>942</v>
      </c>
      <c r="D881" s="66" t="s">
        <v>944</v>
      </c>
      <c r="E881" s="66" t="s">
        <v>64</v>
      </c>
      <c r="F881" s="81" t="s">
        <v>28</v>
      </c>
      <c r="G881" s="88">
        <v>1E-4</v>
      </c>
      <c r="H881" s="88">
        <v>1E-4</v>
      </c>
      <c r="I881" s="88">
        <v>1E-4</v>
      </c>
      <c r="J881" s="88">
        <v>1E-4</v>
      </c>
      <c r="K881" s="88">
        <v>1E-4</v>
      </c>
      <c r="L881" s="88">
        <v>1E-4</v>
      </c>
      <c r="M881" s="88">
        <v>1E-4</v>
      </c>
      <c r="N881" s="88">
        <v>1E-4</v>
      </c>
      <c r="O881" s="88">
        <v>1E-4</v>
      </c>
      <c r="P881" s="88">
        <v>1E-4</v>
      </c>
      <c r="Q881" s="66" t="s">
        <v>61</v>
      </c>
      <c r="R881" s="66" t="s">
        <v>61</v>
      </c>
    </row>
    <row r="882" spans="1:18" s="21" customFormat="1" ht="12.75" hidden="1" x14ac:dyDescent="0.2">
      <c r="A882" s="66" t="s">
        <v>2030</v>
      </c>
      <c r="B882" s="24" t="s">
        <v>945</v>
      </c>
      <c r="C882" s="24" t="s">
        <v>942</v>
      </c>
      <c r="D882" s="66" t="s">
        <v>946</v>
      </c>
      <c r="E882" s="66" t="s">
        <v>64</v>
      </c>
      <c r="F882" s="81" t="s">
        <v>28</v>
      </c>
      <c r="G882" s="88">
        <v>1E-4</v>
      </c>
      <c r="H882" s="88">
        <v>1E-4</v>
      </c>
      <c r="I882" s="88">
        <v>1E-4</v>
      </c>
      <c r="J882" s="88">
        <v>1E-4</v>
      </c>
      <c r="K882" s="88">
        <v>1E-4</v>
      </c>
      <c r="L882" s="88">
        <v>1E-4</v>
      </c>
      <c r="M882" s="88">
        <v>1E-4</v>
      </c>
      <c r="N882" s="88">
        <v>1E-4</v>
      </c>
      <c r="O882" s="88">
        <v>1E-4</v>
      </c>
      <c r="P882" s="88">
        <v>1E-4</v>
      </c>
      <c r="Q882" s="66" t="s">
        <v>61</v>
      </c>
      <c r="R882" s="66" t="s">
        <v>61</v>
      </c>
    </row>
    <row r="883" spans="1:18" s="21" customFormat="1" ht="12.75" hidden="1" x14ac:dyDescent="0.2">
      <c r="A883" s="66" t="s">
        <v>2031</v>
      </c>
      <c r="B883" s="24" t="s">
        <v>947</v>
      </c>
      <c r="C883" s="24" t="s">
        <v>942</v>
      </c>
      <c r="D883" s="66" t="s">
        <v>948</v>
      </c>
      <c r="E883" s="66" t="s">
        <v>64</v>
      </c>
      <c r="F883" s="81" t="s">
        <v>28</v>
      </c>
      <c r="G883" s="88">
        <v>1E-4</v>
      </c>
      <c r="H883" s="88">
        <v>1E-4</v>
      </c>
      <c r="I883" s="88">
        <v>1E-4</v>
      </c>
      <c r="J883" s="88">
        <v>1E-4</v>
      </c>
      <c r="K883" s="88">
        <v>1E-4</v>
      </c>
      <c r="L883" s="88">
        <v>1E-4</v>
      </c>
      <c r="M883" s="88">
        <v>1E-4</v>
      </c>
      <c r="N883" s="88">
        <v>1E-4</v>
      </c>
      <c r="O883" s="88">
        <v>1E-4</v>
      </c>
      <c r="P883" s="88">
        <v>1E-4</v>
      </c>
      <c r="Q883" s="66" t="s">
        <v>61</v>
      </c>
      <c r="R883" s="66" t="s">
        <v>61</v>
      </c>
    </row>
    <row r="884" spans="1:18" s="21" customFormat="1" ht="12.75" hidden="1" x14ac:dyDescent="0.2">
      <c r="A884" s="66" t="s">
        <v>2032</v>
      </c>
      <c r="B884" s="24" t="s">
        <v>941</v>
      </c>
      <c r="C884" s="24" t="s">
        <v>942</v>
      </c>
      <c r="D884" s="66" t="s">
        <v>949</v>
      </c>
      <c r="E884" s="66" t="s">
        <v>64</v>
      </c>
      <c r="F884" s="81" t="s">
        <v>28</v>
      </c>
      <c r="G884" s="85">
        <v>0.7</v>
      </c>
      <c r="H884" s="85">
        <v>0.7</v>
      </c>
      <c r="I884" s="85">
        <v>0.7</v>
      </c>
      <c r="J884" s="85">
        <v>0.7</v>
      </c>
      <c r="K884" s="85">
        <v>0.7</v>
      </c>
      <c r="L884" s="85">
        <v>0.7</v>
      </c>
      <c r="M884" s="85">
        <v>0.7</v>
      </c>
      <c r="N884" s="85">
        <v>0.7</v>
      </c>
      <c r="O884" s="85">
        <v>0.7</v>
      </c>
      <c r="P884" s="85">
        <v>0.7</v>
      </c>
      <c r="Q884" s="66" t="s">
        <v>61</v>
      </c>
      <c r="R884" s="66" t="s">
        <v>61</v>
      </c>
    </row>
    <row r="885" spans="1:18" s="21" customFormat="1" ht="12.75" hidden="1" x14ac:dyDescent="0.2">
      <c r="A885" s="66" t="s">
        <v>2033</v>
      </c>
      <c r="B885" s="24" t="s">
        <v>950</v>
      </c>
      <c r="C885" s="24" t="s">
        <v>942</v>
      </c>
      <c r="D885" s="66" t="s">
        <v>951</v>
      </c>
      <c r="E885" s="66" t="s">
        <v>64</v>
      </c>
      <c r="F885" s="81" t="s">
        <v>28</v>
      </c>
      <c r="G885" s="88">
        <v>1E-4</v>
      </c>
      <c r="H885" s="88">
        <v>1E-4</v>
      </c>
      <c r="I885" s="88">
        <v>1E-4</v>
      </c>
      <c r="J885" s="88">
        <v>1E-4</v>
      </c>
      <c r="K885" s="88">
        <v>1E-4</v>
      </c>
      <c r="L885" s="88">
        <v>1E-4</v>
      </c>
      <c r="M885" s="88">
        <v>1E-4</v>
      </c>
      <c r="N885" s="88">
        <v>1E-4</v>
      </c>
      <c r="O885" s="88">
        <v>1E-4</v>
      </c>
      <c r="P885" s="88">
        <v>1E-4</v>
      </c>
      <c r="Q885" s="66" t="s">
        <v>61</v>
      </c>
      <c r="R885" s="66" t="s">
        <v>61</v>
      </c>
    </row>
    <row r="886" spans="1:18" s="21" customFormat="1" ht="12.75" hidden="1" x14ac:dyDescent="0.2">
      <c r="A886" s="66" t="s">
        <v>2034</v>
      </c>
      <c r="B886" s="24" t="s">
        <v>952</v>
      </c>
      <c r="C886" s="24" t="s">
        <v>942</v>
      </c>
      <c r="D886" s="66" t="s">
        <v>953</v>
      </c>
      <c r="E886" s="66" t="s">
        <v>64</v>
      </c>
      <c r="F886" s="81" t="s">
        <v>28</v>
      </c>
      <c r="G886" s="88">
        <v>1E-4</v>
      </c>
      <c r="H886" s="88">
        <v>1E-4</v>
      </c>
      <c r="I886" s="88">
        <v>1E-4</v>
      </c>
      <c r="J886" s="88">
        <v>1E-4</v>
      </c>
      <c r="K886" s="88">
        <v>1E-4</v>
      </c>
      <c r="L886" s="88">
        <v>1E-4</v>
      </c>
      <c r="M886" s="88">
        <v>1E-4</v>
      </c>
      <c r="N886" s="88">
        <v>1E-4</v>
      </c>
      <c r="O886" s="88">
        <v>1E-4</v>
      </c>
      <c r="P886" s="88">
        <v>1E-4</v>
      </c>
      <c r="Q886" s="66" t="s">
        <v>61</v>
      </c>
      <c r="R886" s="66" t="s">
        <v>61</v>
      </c>
    </row>
    <row r="887" spans="1:18" s="21" customFormat="1" ht="12.75" hidden="1" x14ac:dyDescent="0.2">
      <c r="A887" s="66" t="s">
        <v>2036</v>
      </c>
      <c r="B887" s="24" t="s">
        <v>954</v>
      </c>
      <c r="C887" s="24" t="s">
        <v>942</v>
      </c>
      <c r="D887" s="66" t="s">
        <v>901</v>
      </c>
      <c r="E887" s="66" t="s">
        <v>64</v>
      </c>
      <c r="F887" s="81" t="s">
        <v>28</v>
      </c>
      <c r="G887" s="85">
        <v>0.62</v>
      </c>
      <c r="H887" s="85">
        <v>0.62</v>
      </c>
      <c r="I887" s="85">
        <v>0.62</v>
      </c>
      <c r="J887" s="85">
        <v>0.62</v>
      </c>
      <c r="K887" s="85">
        <v>0.62</v>
      </c>
      <c r="L887" s="85">
        <v>0.62</v>
      </c>
      <c r="M887" s="85">
        <v>0.62</v>
      </c>
      <c r="N887" s="85">
        <v>0.62</v>
      </c>
      <c r="O887" s="85">
        <v>0.62</v>
      </c>
      <c r="P887" s="85">
        <v>0.62</v>
      </c>
      <c r="Q887" s="66" t="s">
        <v>61</v>
      </c>
      <c r="R887" s="66" t="s">
        <v>61</v>
      </c>
    </row>
    <row r="888" spans="1:18" s="21" customFormat="1" ht="12.75" hidden="1" x14ac:dyDescent="0.2">
      <c r="A888" s="66" t="s">
        <v>2037</v>
      </c>
      <c r="B888" s="24" t="s">
        <v>954</v>
      </c>
      <c r="C888" s="24" t="s">
        <v>942</v>
      </c>
      <c r="D888" s="66" t="s">
        <v>955</v>
      </c>
      <c r="E888" s="66" t="s">
        <v>64</v>
      </c>
      <c r="F888" s="81" t="s">
        <v>28</v>
      </c>
      <c r="G888" s="85">
        <v>0.63</v>
      </c>
      <c r="H888" s="85">
        <v>0.63</v>
      </c>
      <c r="I888" s="85">
        <v>0.63</v>
      </c>
      <c r="J888" s="85">
        <v>0.63</v>
      </c>
      <c r="K888" s="85">
        <v>0.63</v>
      </c>
      <c r="L888" s="85">
        <v>0.63</v>
      </c>
      <c r="M888" s="85">
        <v>0.63</v>
      </c>
      <c r="N888" s="85">
        <v>0.63</v>
      </c>
      <c r="O888" s="85">
        <v>0.63</v>
      </c>
      <c r="P888" s="85">
        <v>0.63</v>
      </c>
      <c r="Q888" s="66" t="s">
        <v>61</v>
      </c>
      <c r="R888" s="66" t="s">
        <v>61</v>
      </c>
    </row>
    <row r="889" spans="1:18" s="21" customFormat="1" ht="12.75" hidden="1" x14ac:dyDescent="0.2">
      <c r="A889" s="66" t="s">
        <v>2038</v>
      </c>
      <c r="B889" s="24" t="s">
        <v>954</v>
      </c>
      <c r="C889" s="24" t="s">
        <v>942</v>
      </c>
      <c r="D889" s="66" t="s">
        <v>956</v>
      </c>
      <c r="E889" s="66" t="s">
        <v>64</v>
      </c>
      <c r="F889" s="81" t="s">
        <v>28</v>
      </c>
      <c r="G889" s="85">
        <v>0.28000000000000003</v>
      </c>
      <c r="H889" s="85">
        <v>0.28000000000000003</v>
      </c>
      <c r="I889" s="85">
        <v>0.28000000000000003</v>
      </c>
      <c r="J889" s="85">
        <v>0.28000000000000003</v>
      </c>
      <c r="K889" s="85">
        <v>0.28000000000000003</v>
      </c>
      <c r="L889" s="85">
        <v>0.28000000000000003</v>
      </c>
      <c r="M889" s="85">
        <v>0.28000000000000003</v>
      </c>
      <c r="N889" s="85">
        <v>0.28000000000000003</v>
      </c>
      <c r="O889" s="85">
        <v>0.28000000000000003</v>
      </c>
      <c r="P889" s="85">
        <v>0.28000000000000003</v>
      </c>
      <c r="Q889" s="66" t="s">
        <v>61</v>
      </c>
      <c r="R889" s="66" t="s">
        <v>61</v>
      </c>
    </row>
    <row r="890" spans="1:18" s="21" customFormat="1" ht="63.75" hidden="1" x14ac:dyDescent="0.2">
      <c r="A890" s="66" t="s">
        <v>2039</v>
      </c>
      <c r="B890" s="24" t="s">
        <v>1934</v>
      </c>
      <c r="C890" s="24" t="s">
        <v>942</v>
      </c>
      <c r="D890" s="66" t="s">
        <v>905</v>
      </c>
      <c r="E890" s="66" t="s">
        <v>64</v>
      </c>
      <c r="F890" s="81" t="s">
        <v>28</v>
      </c>
      <c r="G890" s="88">
        <v>1E-4</v>
      </c>
      <c r="H890" s="88">
        <v>1E-4</v>
      </c>
      <c r="I890" s="88">
        <v>1E-4</v>
      </c>
      <c r="J890" s="88">
        <v>1E-4</v>
      </c>
      <c r="K890" s="88">
        <v>1E-4</v>
      </c>
      <c r="L890" s="88">
        <v>1E-4</v>
      </c>
      <c r="M890" s="88">
        <v>1E-4</v>
      </c>
      <c r="N890" s="88">
        <v>1E-4</v>
      </c>
      <c r="O890" s="88">
        <v>1E-4</v>
      </c>
      <c r="P890" s="88">
        <v>1E-4</v>
      </c>
      <c r="Q890" s="66" t="s">
        <v>61</v>
      </c>
      <c r="R890" s="66" t="s">
        <v>61</v>
      </c>
    </row>
    <row r="891" spans="1:18" s="21" customFormat="1" ht="12.75" hidden="1" x14ac:dyDescent="0.2">
      <c r="A891" s="66" t="s">
        <v>2040</v>
      </c>
      <c r="B891" s="24" t="s">
        <v>957</v>
      </c>
      <c r="C891" s="24" t="s">
        <v>316</v>
      </c>
      <c r="D891" s="66" t="s">
        <v>958</v>
      </c>
      <c r="E891" s="66" t="s">
        <v>64</v>
      </c>
      <c r="F891" s="81" t="s">
        <v>28</v>
      </c>
      <c r="G891" s="88">
        <v>1E-4</v>
      </c>
      <c r="H891" s="88">
        <v>1E-4</v>
      </c>
      <c r="I891" s="88">
        <v>1E-4</v>
      </c>
      <c r="J891" s="88">
        <v>1E-4</v>
      </c>
      <c r="K891" s="88">
        <v>1E-4</v>
      </c>
      <c r="L891" s="88">
        <v>1E-4</v>
      </c>
      <c r="M891" s="88">
        <v>1E-4</v>
      </c>
      <c r="N891" s="88">
        <v>1E-4</v>
      </c>
      <c r="O891" s="88">
        <v>1E-4</v>
      </c>
      <c r="P891" s="88">
        <v>1E-4</v>
      </c>
      <c r="Q891" s="66" t="s">
        <v>61</v>
      </c>
      <c r="R891" s="66" t="s">
        <v>61</v>
      </c>
    </row>
    <row r="892" spans="1:18" s="21" customFormat="1" ht="12.75" hidden="1" x14ac:dyDescent="0.2">
      <c r="A892" s="66" t="s">
        <v>2041</v>
      </c>
      <c r="B892" s="24" t="s">
        <v>959</v>
      </c>
      <c r="C892" s="24" t="s">
        <v>316</v>
      </c>
      <c r="D892" s="66" t="s">
        <v>960</v>
      </c>
      <c r="E892" s="66" t="s">
        <v>64</v>
      </c>
      <c r="F892" s="81" t="s">
        <v>28</v>
      </c>
      <c r="G892" s="85">
        <v>0.8</v>
      </c>
      <c r="H892" s="85">
        <v>0.8</v>
      </c>
      <c r="I892" s="85">
        <v>0.8</v>
      </c>
      <c r="J892" s="85">
        <v>0.8</v>
      </c>
      <c r="K892" s="85">
        <v>0.8</v>
      </c>
      <c r="L892" s="85">
        <v>0.8</v>
      </c>
      <c r="M892" s="85">
        <v>0.8</v>
      </c>
      <c r="N892" s="85">
        <v>0.8</v>
      </c>
      <c r="O892" s="85">
        <v>0.8</v>
      </c>
      <c r="P892" s="85">
        <v>0.8</v>
      </c>
      <c r="Q892" s="66" t="s">
        <v>61</v>
      </c>
      <c r="R892" s="66" t="s">
        <v>61</v>
      </c>
    </row>
    <row r="893" spans="1:18" s="21" customFormat="1" ht="25.5" hidden="1" x14ac:dyDescent="0.2">
      <c r="A893" s="66" t="s">
        <v>2042</v>
      </c>
      <c r="B893" s="24" t="s">
        <v>961</v>
      </c>
      <c r="C893" s="24" t="s">
        <v>316</v>
      </c>
      <c r="D893" s="66" t="s">
        <v>962</v>
      </c>
      <c r="E893" s="66" t="s">
        <v>64</v>
      </c>
      <c r="F893" s="81" t="s">
        <v>28</v>
      </c>
      <c r="G893" s="85">
        <v>0.37</v>
      </c>
      <c r="H893" s="85">
        <v>0.37</v>
      </c>
      <c r="I893" s="85">
        <v>0.37</v>
      </c>
      <c r="J893" s="85">
        <v>0.37</v>
      </c>
      <c r="K893" s="85">
        <v>0.37</v>
      </c>
      <c r="L893" s="85">
        <v>0.37</v>
      </c>
      <c r="M893" s="85">
        <v>0.37</v>
      </c>
      <c r="N893" s="85">
        <v>0.37</v>
      </c>
      <c r="O893" s="85">
        <v>0.37</v>
      </c>
      <c r="P893" s="85">
        <v>0.37</v>
      </c>
      <c r="Q893" s="66" t="s">
        <v>61</v>
      </c>
      <c r="R893" s="66" t="s">
        <v>61</v>
      </c>
    </row>
    <row r="894" spans="1:18" s="21" customFormat="1" ht="12.75" hidden="1" x14ac:dyDescent="0.2">
      <c r="A894" s="66" t="s">
        <v>2043</v>
      </c>
      <c r="B894" s="24" t="s">
        <v>963</v>
      </c>
      <c r="C894" s="24" t="s">
        <v>964</v>
      </c>
      <c r="D894" s="66" t="s">
        <v>965</v>
      </c>
      <c r="E894" s="66" t="s">
        <v>64</v>
      </c>
      <c r="F894" s="81" t="s">
        <v>28</v>
      </c>
      <c r="G894" s="85">
        <v>0.84</v>
      </c>
      <c r="H894" s="85">
        <v>0.84</v>
      </c>
      <c r="I894" s="85">
        <v>0.84</v>
      </c>
      <c r="J894" s="85">
        <v>0.84</v>
      </c>
      <c r="K894" s="85">
        <v>0.84</v>
      </c>
      <c r="L894" s="85">
        <v>0.84</v>
      </c>
      <c r="M894" s="85">
        <v>0.84</v>
      </c>
      <c r="N894" s="85">
        <v>0.84</v>
      </c>
      <c r="O894" s="85">
        <v>0.84</v>
      </c>
      <c r="P894" s="85">
        <v>0.84</v>
      </c>
      <c r="Q894" s="66" t="s">
        <v>61</v>
      </c>
      <c r="R894" s="66" t="s">
        <v>61</v>
      </c>
    </row>
    <row r="895" spans="1:18" s="21" customFormat="1" ht="12.75" hidden="1" x14ac:dyDescent="0.2">
      <c r="A895" s="66" t="s">
        <v>2044</v>
      </c>
      <c r="B895" s="24" t="s">
        <v>1935</v>
      </c>
      <c r="C895" s="24" t="s">
        <v>964</v>
      </c>
      <c r="D895" s="66" t="s">
        <v>966</v>
      </c>
      <c r="E895" s="66" t="s">
        <v>64</v>
      </c>
      <c r="F895" s="81" t="s">
        <v>28</v>
      </c>
      <c r="G895" s="85">
        <v>0.1</v>
      </c>
      <c r="H895" s="85">
        <v>0.1</v>
      </c>
      <c r="I895" s="85">
        <v>0.1</v>
      </c>
      <c r="J895" s="85">
        <v>0.1</v>
      </c>
      <c r="K895" s="85">
        <v>0.1</v>
      </c>
      <c r="L895" s="85">
        <v>0.1</v>
      </c>
      <c r="M895" s="85">
        <v>0.1</v>
      </c>
      <c r="N895" s="85">
        <v>0.1</v>
      </c>
      <c r="O895" s="85">
        <v>0.1</v>
      </c>
      <c r="P895" s="85">
        <v>0.1</v>
      </c>
      <c r="Q895" s="66" t="s">
        <v>61</v>
      </c>
      <c r="R895" s="66" t="s">
        <v>61</v>
      </c>
    </row>
    <row r="896" spans="1:18" s="21" customFormat="1" ht="51" hidden="1" x14ac:dyDescent="0.2">
      <c r="A896" s="66" t="s">
        <v>2045</v>
      </c>
      <c r="B896" s="24" t="s">
        <v>1936</v>
      </c>
      <c r="C896" s="24" t="s">
        <v>964</v>
      </c>
      <c r="D896" s="66" t="s">
        <v>967</v>
      </c>
      <c r="E896" s="66" t="s">
        <v>64</v>
      </c>
      <c r="F896" s="81" t="s">
        <v>28</v>
      </c>
      <c r="G896" s="85">
        <v>1.33</v>
      </c>
      <c r="H896" s="85">
        <v>1.33</v>
      </c>
      <c r="I896" s="85">
        <v>1.33</v>
      </c>
      <c r="J896" s="85">
        <v>1.33</v>
      </c>
      <c r="K896" s="85">
        <v>1.33</v>
      </c>
      <c r="L896" s="85">
        <v>1.33</v>
      </c>
      <c r="M896" s="85">
        <v>1.33</v>
      </c>
      <c r="N896" s="85">
        <v>1.33</v>
      </c>
      <c r="O896" s="85">
        <v>1.33</v>
      </c>
      <c r="P896" s="85">
        <v>1.33</v>
      </c>
      <c r="Q896" s="66" t="s">
        <v>61</v>
      </c>
      <c r="R896" s="66" t="s">
        <v>61</v>
      </c>
    </row>
    <row r="897" spans="1:18" s="21" customFormat="1" ht="12.75" hidden="1" x14ac:dyDescent="0.2">
      <c r="A897" s="66" t="s">
        <v>2046</v>
      </c>
      <c r="B897" s="24" t="s">
        <v>1937</v>
      </c>
      <c r="C897" s="24" t="s">
        <v>968</v>
      </c>
      <c r="D897" s="66" t="s">
        <v>969</v>
      </c>
      <c r="E897" s="66" t="s">
        <v>64</v>
      </c>
      <c r="F897" s="81" t="s">
        <v>28</v>
      </c>
      <c r="G897" s="85">
        <v>0.11</v>
      </c>
      <c r="H897" s="85">
        <v>0.11</v>
      </c>
      <c r="I897" s="85">
        <v>0.11</v>
      </c>
      <c r="J897" s="85">
        <v>0.11</v>
      </c>
      <c r="K897" s="85">
        <v>0.11</v>
      </c>
      <c r="L897" s="85">
        <v>0.11</v>
      </c>
      <c r="M897" s="85">
        <v>0.11</v>
      </c>
      <c r="N897" s="85">
        <v>0.11</v>
      </c>
      <c r="O897" s="85">
        <v>0.11</v>
      </c>
      <c r="P897" s="85">
        <v>0.11</v>
      </c>
      <c r="Q897" s="66" t="s">
        <v>61</v>
      </c>
      <c r="R897" s="66" t="s">
        <v>61</v>
      </c>
    </row>
    <row r="898" spans="1:18" s="21" customFormat="1" ht="12.75" hidden="1" x14ac:dyDescent="0.2">
      <c r="A898" s="66" t="s">
        <v>2047</v>
      </c>
      <c r="B898" s="24" t="s">
        <v>970</v>
      </c>
      <c r="C898" s="24" t="s">
        <v>968</v>
      </c>
      <c r="D898" s="66" t="s">
        <v>971</v>
      </c>
      <c r="E898" s="66" t="s">
        <v>64</v>
      </c>
      <c r="F898" s="81" t="s">
        <v>28</v>
      </c>
      <c r="G898" s="85">
        <v>0.04</v>
      </c>
      <c r="H898" s="85">
        <v>0.04</v>
      </c>
      <c r="I898" s="85">
        <v>0.04</v>
      </c>
      <c r="J898" s="85">
        <v>0.04</v>
      </c>
      <c r="K898" s="85">
        <v>0.04</v>
      </c>
      <c r="L898" s="85">
        <v>0.04</v>
      </c>
      <c r="M898" s="85">
        <v>0.04</v>
      </c>
      <c r="N898" s="85">
        <v>0.04</v>
      </c>
      <c r="O898" s="85">
        <v>0.04</v>
      </c>
      <c r="P898" s="85">
        <v>0.04</v>
      </c>
      <c r="Q898" s="66" t="s">
        <v>61</v>
      </c>
      <c r="R898" s="66" t="s">
        <v>61</v>
      </c>
    </row>
    <row r="899" spans="1:18" s="21" customFormat="1" ht="12.75" hidden="1" x14ac:dyDescent="0.2">
      <c r="A899" s="66" t="s">
        <v>2048</v>
      </c>
      <c r="B899" s="24" t="s">
        <v>972</v>
      </c>
      <c r="C899" s="24" t="s">
        <v>968</v>
      </c>
      <c r="D899" s="66" t="s">
        <v>973</v>
      </c>
      <c r="E899" s="66" t="s">
        <v>64</v>
      </c>
      <c r="F899" s="81" t="s">
        <v>28</v>
      </c>
      <c r="G899" s="85">
        <v>0.06</v>
      </c>
      <c r="H899" s="85">
        <v>0.06</v>
      </c>
      <c r="I899" s="85">
        <v>0.06</v>
      </c>
      <c r="J899" s="85">
        <v>0.06</v>
      </c>
      <c r="K899" s="85">
        <v>0.06</v>
      </c>
      <c r="L899" s="85">
        <v>0.06</v>
      </c>
      <c r="M899" s="85">
        <v>0.06</v>
      </c>
      <c r="N899" s="85">
        <v>0.06</v>
      </c>
      <c r="O899" s="85">
        <v>0.06</v>
      </c>
      <c r="P899" s="85">
        <v>0.06</v>
      </c>
      <c r="Q899" s="66" t="s">
        <v>61</v>
      </c>
      <c r="R899" s="66" t="s">
        <v>61</v>
      </c>
    </row>
    <row r="900" spans="1:18" s="21" customFormat="1" ht="25.5" hidden="1" x14ac:dyDescent="0.2">
      <c r="A900" s="66" t="s">
        <v>2196</v>
      </c>
      <c r="B900" s="24" t="s">
        <v>1938</v>
      </c>
      <c r="C900" s="24" t="s">
        <v>974</v>
      </c>
      <c r="D900" s="66" t="s">
        <v>975</v>
      </c>
      <c r="E900" s="66" t="s">
        <v>64</v>
      </c>
      <c r="F900" s="81" t="s">
        <v>28</v>
      </c>
      <c r="G900" s="88">
        <v>1E-4</v>
      </c>
      <c r="H900" s="88">
        <v>1E-4</v>
      </c>
      <c r="I900" s="88">
        <v>1E-4</v>
      </c>
      <c r="J900" s="88">
        <v>1E-4</v>
      </c>
      <c r="K900" s="88">
        <v>1E-4</v>
      </c>
      <c r="L900" s="88">
        <v>1E-4</v>
      </c>
      <c r="M900" s="88">
        <v>1E-4</v>
      </c>
      <c r="N900" s="88">
        <v>1E-4</v>
      </c>
      <c r="O900" s="88">
        <v>1E-4</v>
      </c>
      <c r="P900" s="88">
        <v>1E-4</v>
      </c>
      <c r="Q900" s="66" t="s">
        <v>61</v>
      </c>
      <c r="R900" s="66" t="s">
        <v>61</v>
      </c>
    </row>
    <row r="901" spans="1:18" s="21" customFormat="1" ht="12.75" hidden="1" x14ac:dyDescent="0.2">
      <c r="A901" s="66" t="s">
        <v>2197</v>
      </c>
      <c r="B901" s="24" t="s">
        <v>976</v>
      </c>
      <c r="C901" s="24" t="s">
        <v>974</v>
      </c>
      <c r="D901" s="66" t="s">
        <v>977</v>
      </c>
      <c r="E901" s="66" t="s">
        <v>64</v>
      </c>
      <c r="F901" s="81" t="s">
        <v>28</v>
      </c>
      <c r="G901" s="85">
        <v>0.01</v>
      </c>
      <c r="H901" s="85">
        <v>0.01</v>
      </c>
      <c r="I901" s="85">
        <v>0.01</v>
      </c>
      <c r="J901" s="85">
        <v>0.01</v>
      </c>
      <c r="K901" s="85">
        <v>0.01</v>
      </c>
      <c r="L901" s="85">
        <v>0.01</v>
      </c>
      <c r="M901" s="85">
        <v>0.01</v>
      </c>
      <c r="N901" s="85">
        <v>0.01</v>
      </c>
      <c r="O901" s="85">
        <v>0.01</v>
      </c>
      <c r="P901" s="85">
        <v>0.01</v>
      </c>
      <c r="Q901" s="66" t="s">
        <v>61</v>
      </c>
      <c r="R901" s="66" t="s">
        <v>61</v>
      </c>
    </row>
    <row r="902" spans="1:18" s="21" customFormat="1" ht="12.75" hidden="1" x14ac:dyDescent="0.2">
      <c r="A902" s="66" t="s">
        <v>2198</v>
      </c>
      <c r="B902" s="24" t="s">
        <v>978</v>
      </c>
      <c r="C902" s="24" t="s">
        <v>942</v>
      </c>
      <c r="D902" s="66" t="s">
        <v>979</v>
      </c>
      <c r="E902" s="66" t="s">
        <v>64</v>
      </c>
      <c r="F902" s="81" t="s">
        <v>28</v>
      </c>
      <c r="G902" s="85">
        <v>0.41</v>
      </c>
      <c r="H902" s="85">
        <v>0.41</v>
      </c>
      <c r="I902" s="85">
        <v>0.41</v>
      </c>
      <c r="J902" s="85">
        <v>0.41</v>
      </c>
      <c r="K902" s="85">
        <v>0.41</v>
      </c>
      <c r="L902" s="85">
        <v>0.41</v>
      </c>
      <c r="M902" s="85">
        <v>0.41</v>
      </c>
      <c r="N902" s="85">
        <v>0.41</v>
      </c>
      <c r="O902" s="85">
        <v>0.41</v>
      </c>
      <c r="P902" s="85">
        <v>0.41</v>
      </c>
      <c r="Q902" s="66" t="s">
        <v>61</v>
      </c>
      <c r="R902" s="66" t="s">
        <v>980</v>
      </c>
    </row>
    <row r="903" spans="1:18" s="21" customFormat="1" ht="12.75" hidden="1" x14ac:dyDescent="0.2">
      <c r="A903" s="66" t="s">
        <v>2199</v>
      </c>
      <c r="B903" s="24" t="s">
        <v>978</v>
      </c>
      <c r="C903" s="24" t="s">
        <v>942</v>
      </c>
      <c r="D903" s="66" t="s">
        <v>981</v>
      </c>
      <c r="E903" s="66" t="s">
        <v>64</v>
      </c>
      <c r="F903" s="81" t="s">
        <v>28</v>
      </c>
      <c r="G903" s="88">
        <v>1E-4</v>
      </c>
      <c r="H903" s="88">
        <v>1E-4</v>
      </c>
      <c r="I903" s="88">
        <v>1E-4</v>
      </c>
      <c r="J903" s="88">
        <v>1E-4</v>
      </c>
      <c r="K903" s="88">
        <v>1E-4</v>
      </c>
      <c r="L903" s="88">
        <v>1E-4</v>
      </c>
      <c r="M903" s="88">
        <v>1E-4</v>
      </c>
      <c r="N903" s="88">
        <v>1E-4</v>
      </c>
      <c r="O903" s="88">
        <v>1E-4</v>
      </c>
      <c r="P903" s="88">
        <v>1E-4</v>
      </c>
      <c r="Q903" s="66" t="s">
        <v>61</v>
      </c>
      <c r="R903" s="66" t="s">
        <v>980</v>
      </c>
    </row>
    <row r="904" spans="1:18" s="21" customFormat="1" ht="25.5" hidden="1" x14ac:dyDescent="0.2">
      <c r="A904" s="66" t="s">
        <v>2200</v>
      </c>
      <c r="B904" s="24" t="s">
        <v>982</v>
      </c>
      <c r="C904" s="24" t="s">
        <v>968</v>
      </c>
      <c r="D904" s="66" t="s">
        <v>983</v>
      </c>
      <c r="E904" s="66" t="s">
        <v>64</v>
      </c>
      <c r="F904" s="81" t="s">
        <v>28</v>
      </c>
      <c r="G904" s="85">
        <v>0.24</v>
      </c>
      <c r="H904" s="85">
        <v>0.24</v>
      </c>
      <c r="I904" s="85">
        <v>0.24</v>
      </c>
      <c r="J904" s="85">
        <v>0.24</v>
      </c>
      <c r="K904" s="85">
        <v>0.24</v>
      </c>
      <c r="L904" s="85">
        <v>0.24</v>
      </c>
      <c r="M904" s="85">
        <v>0.24</v>
      </c>
      <c r="N904" s="85">
        <v>0.24</v>
      </c>
      <c r="O904" s="85">
        <v>0.24</v>
      </c>
      <c r="P904" s="85">
        <v>0.24</v>
      </c>
      <c r="Q904" s="66" t="s">
        <v>61</v>
      </c>
      <c r="R904" s="66" t="s">
        <v>984</v>
      </c>
    </row>
    <row r="905" spans="1:18" s="21" customFormat="1" ht="38.25" hidden="1" x14ac:dyDescent="0.2">
      <c r="A905" s="66" t="s">
        <v>2201</v>
      </c>
      <c r="B905" s="24" t="s">
        <v>1939</v>
      </c>
      <c r="C905" s="24" t="s">
        <v>968</v>
      </c>
      <c r="D905" s="66" t="s">
        <v>985</v>
      </c>
      <c r="E905" s="66" t="s">
        <v>64</v>
      </c>
      <c r="F905" s="81" t="s">
        <v>28</v>
      </c>
      <c r="G905" s="85">
        <v>0.68</v>
      </c>
      <c r="H905" s="85">
        <v>0.68</v>
      </c>
      <c r="I905" s="85">
        <v>0.68</v>
      </c>
      <c r="J905" s="85">
        <v>0.68</v>
      </c>
      <c r="K905" s="85">
        <v>0.68</v>
      </c>
      <c r="L905" s="85">
        <v>0.68</v>
      </c>
      <c r="M905" s="85">
        <v>0.68</v>
      </c>
      <c r="N905" s="85">
        <v>0.68</v>
      </c>
      <c r="O905" s="85">
        <v>0.68</v>
      </c>
      <c r="P905" s="85">
        <v>0.68</v>
      </c>
      <c r="Q905" s="66" t="s">
        <v>61</v>
      </c>
      <c r="R905" s="66" t="s">
        <v>984</v>
      </c>
    </row>
    <row r="906" spans="1:18" s="21" customFormat="1" ht="12.75" hidden="1" x14ac:dyDescent="0.2">
      <c r="A906" s="66" t="s">
        <v>2202</v>
      </c>
      <c r="B906" s="24" t="s">
        <v>986</v>
      </c>
      <c r="C906" s="24" t="s">
        <v>968</v>
      </c>
      <c r="D906" s="66" t="s">
        <v>987</v>
      </c>
      <c r="E906" s="66" t="s">
        <v>64</v>
      </c>
      <c r="F906" s="81" t="s">
        <v>28</v>
      </c>
      <c r="G906" s="88">
        <v>1E-4</v>
      </c>
      <c r="H906" s="88">
        <v>1E-4</v>
      </c>
      <c r="I906" s="88">
        <v>1E-4</v>
      </c>
      <c r="J906" s="88">
        <v>1E-4</v>
      </c>
      <c r="K906" s="88">
        <v>1E-4</v>
      </c>
      <c r="L906" s="88">
        <v>1E-4</v>
      </c>
      <c r="M906" s="88">
        <v>1E-4</v>
      </c>
      <c r="N906" s="88">
        <v>1E-4</v>
      </c>
      <c r="O906" s="88">
        <v>1E-4</v>
      </c>
      <c r="P906" s="88">
        <v>1E-4</v>
      </c>
      <c r="Q906" s="66" t="s">
        <v>61</v>
      </c>
      <c r="R906" s="66" t="s">
        <v>984</v>
      </c>
    </row>
    <row r="907" spans="1:18" s="21" customFormat="1" ht="12.75" hidden="1" x14ac:dyDescent="0.2">
      <c r="A907" s="66" t="s">
        <v>2203</v>
      </c>
      <c r="B907" s="24" t="s">
        <v>986</v>
      </c>
      <c r="C907" s="24" t="s">
        <v>968</v>
      </c>
      <c r="D907" s="66" t="s">
        <v>988</v>
      </c>
      <c r="E907" s="66" t="s">
        <v>64</v>
      </c>
      <c r="F907" s="81" t="s">
        <v>28</v>
      </c>
      <c r="G907" s="85">
        <v>0.69</v>
      </c>
      <c r="H907" s="85">
        <v>0.69</v>
      </c>
      <c r="I907" s="85">
        <v>0.69</v>
      </c>
      <c r="J907" s="85">
        <v>0.69</v>
      </c>
      <c r="K907" s="85">
        <v>0.69</v>
      </c>
      <c r="L907" s="85">
        <v>0.69</v>
      </c>
      <c r="M907" s="85">
        <v>0.69</v>
      </c>
      <c r="N907" s="85">
        <v>0.69</v>
      </c>
      <c r="O907" s="85">
        <v>0.69</v>
      </c>
      <c r="P907" s="85">
        <v>0.69</v>
      </c>
      <c r="Q907" s="66" t="s">
        <v>61</v>
      </c>
      <c r="R907" s="66" t="s">
        <v>984</v>
      </c>
    </row>
    <row r="908" spans="1:18" s="21" customFormat="1" ht="12.75" hidden="1" x14ac:dyDescent="0.2">
      <c r="A908" s="66" t="s">
        <v>2204</v>
      </c>
      <c r="B908" s="24" t="s">
        <v>986</v>
      </c>
      <c r="C908" s="24" t="s">
        <v>968</v>
      </c>
      <c r="D908" s="66" t="s">
        <v>989</v>
      </c>
      <c r="E908" s="66" t="s">
        <v>64</v>
      </c>
      <c r="F908" s="81" t="s">
        <v>28</v>
      </c>
      <c r="G908" s="85">
        <v>0.42</v>
      </c>
      <c r="H908" s="85">
        <v>0.42</v>
      </c>
      <c r="I908" s="85">
        <v>0.42</v>
      </c>
      <c r="J908" s="85">
        <v>0.42</v>
      </c>
      <c r="K908" s="85">
        <v>0.42</v>
      </c>
      <c r="L908" s="85">
        <v>0.42</v>
      </c>
      <c r="M908" s="85">
        <v>0.42</v>
      </c>
      <c r="N908" s="85">
        <v>0.42</v>
      </c>
      <c r="O908" s="85">
        <v>0.42</v>
      </c>
      <c r="P908" s="85">
        <v>0.42</v>
      </c>
      <c r="Q908" s="66" t="s">
        <v>61</v>
      </c>
      <c r="R908" s="66" t="s">
        <v>984</v>
      </c>
    </row>
    <row r="909" spans="1:18" s="21" customFormat="1" ht="127.5" hidden="1" x14ac:dyDescent="0.2">
      <c r="A909" s="66" t="s">
        <v>2205</v>
      </c>
      <c r="B909" s="24" t="s">
        <v>1940</v>
      </c>
      <c r="C909" s="24" t="s">
        <v>968</v>
      </c>
      <c r="D909" s="66" t="s">
        <v>990</v>
      </c>
      <c r="E909" s="66" t="s">
        <v>64</v>
      </c>
      <c r="F909" s="81" t="s">
        <v>28</v>
      </c>
      <c r="G909" s="85">
        <v>0.27</v>
      </c>
      <c r="H909" s="85">
        <v>0.27</v>
      </c>
      <c r="I909" s="85">
        <v>0.27</v>
      </c>
      <c r="J909" s="85">
        <v>0.27</v>
      </c>
      <c r="K909" s="85">
        <v>0.27</v>
      </c>
      <c r="L909" s="85">
        <v>0.27</v>
      </c>
      <c r="M909" s="85">
        <v>0.27</v>
      </c>
      <c r="N909" s="85">
        <v>0.27</v>
      </c>
      <c r="O909" s="85">
        <v>0.27</v>
      </c>
      <c r="P909" s="85">
        <v>0.27</v>
      </c>
      <c r="Q909" s="66" t="s">
        <v>61</v>
      </c>
      <c r="R909" s="66" t="s">
        <v>984</v>
      </c>
    </row>
    <row r="910" spans="1:18" s="21" customFormat="1" ht="12.75" hidden="1" x14ac:dyDescent="0.2">
      <c r="A910" s="66" t="s">
        <v>2206</v>
      </c>
      <c r="B910" s="24" t="s">
        <v>986</v>
      </c>
      <c r="C910" s="24" t="s">
        <v>968</v>
      </c>
      <c r="D910" s="66" t="s">
        <v>991</v>
      </c>
      <c r="E910" s="66" t="s">
        <v>64</v>
      </c>
      <c r="F910" s="81" t="s">
        <v>28</v>
      </c>
      <c r="G910" s="85">
        <v>0.47</v>
      </c>
      <c r="H910" s="85">
        <v>0.47</v>
      </c>
      <c r="I910" s="85">
        <v>0.47</v>
      </c>
      <c r="J910" s="85">
        <v>0.47</v>
      </c>
      <c r="K910" s="85">
        <v>0.47</v>
      </c>
      <c r="L910" s="85">
        <v>0.47</v>
      </c>
      <c r="M910" s="85">
        <v>0.47</v>
      </c>
      <c r="N910" s="85">
        <v>0.47</v>
      </c>
      <c r="O910" s="85">
        <v>0.47</v>
      </c>
      <c r="P910" s="85">
        <v>0.47</v>
      </c>
      <c r="Q910" s="66" t="s">
        <v>61</v>
      </c>
      <c r="R910" s="66" t="s">
        <v>984</v>
      </c>
    </row>
    <row r="911" spans="1:18" s="21" customFormat="1" ht="12.75" hidden="1" x14ac:dyDescent="0.2">
      <c r="A911" s="66" t="s">
        <v>2207</v>
      </c>
      <c r="B911" s="24" t="s">
        <v>986</v>
      </c>
      <c r="C911" s="24" t="s">
        <v>968</v>
      </c>
      <c r="D911" s="66" t="s">
        <v>992</v>
      </c>
      <c r="E911" s="66" t="s">
        <v>64</v>
      </c>
      <c r="F911" s="81" t="s">
        <v>28</v>
      </c>
      <c r="G911" s="88">
        <v>1E-4</v>
      </c>
      <c r="H911" s="88">
        <v>1E-4</v>
      </c>
      <c r="I911" s="88">
        <v>1E-4</v>
      </c>
      <c r="J911" s="88">
        <v>1E-4</v>
      </c>
      <c r="K911" s="88">
        <v>1E-4</v>
      </c>
      <c r="L911" s="88">
        <v>1E-4</v>
      </c>
      <c r="M911" s="88">
        <v>1E-4</v>
      </c>
      <c r="N911" s="88">
        <v>1E-4</v>
      </c>
      <c r="O911" s="88">
        <v>1E-4</v>
      </c>
      <c r="P911" s="88">
        <v>1E-4</v>
      </c>
      <c r="Q911" s="66" t="s">
        <v>61</v>
      </c>
      <c r="R911" s="66" t="s">
        <v>984</v>
      </c>
    </row>
    <row r="912" spans="1:18" s="21" customFormat="1" ht="12.75" hidden="1" x14ac:dyDescent="0.2">
      <c r="A912" s="66" t="s">
        <v>2208</v>
      </c>
      <c r="B912" s="24" t="s">
        <v>986</v>
      </c>
      <c r="C912" s="24" t="s">
        <v>968</v>
      </c>
      <c r="D912" s="66" t="s">
        <v>993</v>
      </c>
      <c r="E912" s="66" t="s">
        <v>64</v>
      </c>
      <c r="F912" s="81" t="s">
        <v>28</v>
      </c>
      <c r="G912" s="85">
        <v>0.22</v>
      </c>
      <c r="H912" s="85">
        <v>0.22</v>
      </c>
      <c r="I912" s="85">
        <v>0.22</v>
      </c>
      <c r="J912" s="85">
        <v>0.22</v>
      </c>
      <c r="K912" s="85">
        <v>0.22</v>
      </c>
      <c r="L912" s="85">
        <v>0.22</v>
      </c>
      <c r="M912" s="85">
        <v>0.22</v>
      </c>
      <c r="N912" s="85">
        <v>0.22</v>
      </c>
      <c r="O912" s="85">
        <v>0.22</v>
      </c>
      <c r="P912" s="85">
        <v>0.22</v>
      </c>
      <c r="Q912" s="66" t="s">
        <v>61</v>
      </c>
      <c r="R912" s="66" t="s">
        <v>984</v>
      </c>
    </row>
    <row r="913" spans="1:18" s="21" customFormat="1" ht="12.75" hidden="1" x14ac:dyDescent="0.2">
      <c r="A913" s="66" t="s">
        <v>2209</v>
      </c>
      <c r="B913" s="24" t="s">
        <v>986</v>
      </c>
      <c r="C913" s="24" t="s">
        <v>968</v>
      </c>
      <c r="D913" s="66" t="s">
        <v>994</v>
      </c>
      <c r="E913" s="66" t="s">
        <v>64</v>
      </c>
      <c r="F913" s="81" t="s">
        <v>28</v>
      </c>
      <c r="G913" s="85">
        <v>0.42</v>
      </c>
      <c r="H913" s="85">
        <v>0.42</v>
      </c>
      <c r="I913" s="85">
        <v>0.42</v>
      </c>
      <c r="J913" s="85">
        <v>0.42</v>
      </c>
      <c r="K913" s="85">
        <v>0.42</v>
      </c>
      <c r="L913" s="85">
        <v>0.42</v>
      </c>
      <c r="M913" s="85">
        <v>0.42</v>
      </c>
      <c r="N913" s="85">
        <v>0.42</v>
      </c>
      <c r="O913" s="85">
        <v>0.42</v>
      </c>
      <c r="P913" s="85">
        <v>0.42</v>
      </c>
      <c r="Q913" s="66" t="s">
        <v>61</v>
      </c>
      <c r="R913" s="66" t="s">
        <v>984</v>
      </c>
    </row>
    <row r="914" spans="1:18" s="21" customFormat="1" ht="12.75" hidden="1" x14ac:dyDescent="0.2">
      <c r="A914" s="66" t="s">
        <v>2210</v>
      </c>
      <c r="B914" s="24" t="s">
        <v>986</v>
      </c>
      <c r="C914" s="24" t="s">
        <v>968</v>
      </c>
      <c r="D914" s="66" t="s">
        <v>995</v>
      </c>
      <c r="E914" s="66" t="s">
        <v>64</v>
      </c>
      <c r="F914" s="81" t="s">
        <v>28</v>
      </c>
      <c r="G914" s="85">
        <v>0.69</v>
      </c>
      <c r="H914" s="85">
        <v>0.69</v>
      </c>
      <c r="I914" s="85">
        <v>0.69</v>
      </c>
      <c r="J914" s="85">
        <v>0.69</v>
      </c>
      <c r="K914" s="85">
        <v>0.69</v>
      </c>
      <c r="L914" s="85">
        <v>0.69</v>
      </c>
      <c r="M914" s="85">
        <v>0.69</v>
      </c>
      <c r="N914" s="85">
        <v>0.69</v>
      </c>
      <c r="O914" s="85">
        <v>0.69</v>
      </c>
      <c r="P914" s="85">
        <v>0.69</v>
      </c>
      <c r="Q914" s="66" t="s">
        <v>61</v>
      </c>
      <c r="R914" s="66" t="s">
        <v>984</v>
      </c>
    </row>
    <row r="915" spans="1:18" s="21" customFormat="1" ht="12.75" hidden="1" x14ac:dyDescent="0.2">
      <c r="A915" s="66" t="s">
        <v>2211</v>
      </c>
      <c r="B915" s="24" t="s">
        <v>986</v>
      </c>
      <c r="C915" s="24" t="s">
        <v>968</v>
      </c>
      <c r="D915" s="66" t="s">
        <v>996</v>
      </c>
      <c r="E915" s="66" t="s">
        <v>64</v>
      </c>
      <c r="F915" s="81" t="s">
        <v>28</v>
      </c>
      <c r="G915" s="85">
        <v>0.21</v>
      </c>
      <c r="H915" s="85">
        <v>0.21</v>
      </c>
      <c r="I915" s="85">
        <v>0.21</v>
      </c>
      <c r="J915" s="85">
        <v>0.21</v>
      </c>
      <c r="K915" s="85">
        <v>0.21</v>
      </c>
      <c r="L915" s="85">
        <v>0.21</v>
      </c>
      <c r="M915" s="85">
        <v>0.21</v>
      </c>
      <c r="N915" s="85">
        <v>0.21</v>
      </c>
      <c r="O915" s="85">
        <v>0.21</v>
      </c>
      <c r="P915" s="85">
        <v>0.21</v>
      </c>
      <c r="Q915" s="66" t="s">
        <v>61</v>
      </c>
      <c r="R915" s="66" t="s">
        <v>984</v>
      </c>
    </row>
    <row r="916" spans="1:18" s="21" customFormat="1" ht="12.75" hidden="1" x14ac:dyDescent="0.2">
      <c r="A916" s="66" t="s">
        <v>2212</v>
      </c>
      <c r="B916" s="24" t="s">
        <v>986</v>
      </c>
      <c r="C916" s="24" t="s">
        <v>968</v>
      </c>
      <c r="D916" s="66" t="s">
        <v>997</v>
      </c>
      <c r="E916" s="66" t="s">
        <v>64</v>
      </c>
      <c r="F916" s="81" t="s">
        <v>28</v>
      </c>
      <c r="G916" s="85">
        <v>0.15</v>
      </c>
      <c r="H916" s="85">
        <v>0.15</v>
      </c>
      <c r="I916" s="85">
        <v>0.15</v>
      </c>
      <c r="J916" s="85">
        <v>0.15</v>
      </c>
      <c r="K916" s="85">
        <v>0.15</v>
      </c>
      <c r="L916" s="85">
        <v>0.15</v>
      </c>
      <c r="M916" s="85">
        <v>0.15</v>
      </c>
      <c r="N916" s="85">
        <v>0.15</v>
      </c>
      <c r="O916" s="85">
        <v>0.15</v>
      </c>
      <c r="P916" s="85">
        <v>0.15</v>
      </c>
      <c r="Q916" s="66" t="s">
        <v>61</v>
      </c>
      <c r="R916" s="66" t="s">
        <v>984</v>
      </c>
    </row>
    <row r="917" spans="1:18" s="21" customFormat="1" ht="102" hidden="1" x14ac:dyDescent="0.2">
      <c r="A917" s="66" t="s">
        <v>2213</v>
      </c>
      <c r="B917" s="24" t="s">
        <v>1941</v>
      </c>
      <c r="C917" s="24" t="s">
        <v>324</v>
      </c>
      <c r="D917" s="66" t="s">
        <v>995</v>
      </c>
      <c r="E917" s="66" t="s">
        <v>64</v>
      </c>
      <c r="F917" s="81" t="s">
        <v>28</v>
      </c>
      <c r="G917" s="85">
        <v>0.11</v>
      </c>
      <c r="H917" s="85">
        <v>0.11</v>
      </c>
      <c r="I917" s="85">
        <v>0.11</v>
      </c>
      <c r="J917" s="85">
        <v>0.11</v>
      </c>
      <c r="K917" s="85">
        <v>0.11</v>
      </c>
      <c r="L917" s="85">
        <v>0.11</v>
      </c>
      <c r="M917" s="85">
        <v>0.11</v>
      </c>
      <c r="N917" s="85">
        <v>0.11</v>
      </c>
      <c r="O917" s="85">
        <v>0.11</v>
      </c>
      <c r="P917" s="85">
        <v>0.11</v>
      </c>
      <c r="Q917" s="66" t="s">
        <v>61</v>
      </c>
      <c r="R917" s="66" t="s">
        <v>984</v>
      </c>
    </row>
    <row r="918" spans="1:18" s="21" customFormat="1" ht="12.75" hidden="1" x14ac:dyDescent="0.2">
      <c r="A918" s="66" t="s">
        <v>2214</v>
      </c>
      <c r="B918" s="24" t="s">
        <v>998</v>
      </c>
      <c r="C918" s="24" t="s">
        <v>326</v>
      </c>
      <c r="D918" s="66" t="s">
        <v>999</v>
      </c>
      <c r="E918" s="66" t="s">
        <v>64</v>
      </c>
      <c r="F918" s="81" t="s">
        <v>28</v>
      </c>
      <c r="G918" s="88">
        <v>1E-4</v>
      </c>
      <c r="H918" s="88">
        <v>1E-4</v>
      </c>
      <c r="I918" s="88">
        <v>1E-4</v>
      </c>
      <c r="J918" s="88">
        <v>1E-4</v>
      </c>
      <c r="K918" s="88">
        <v>1E-4</v>
      </c>
      <c r="L918" s="88">
        <v>1E-4</v>
      </c>
      <c r="M918" s="88">
        <v>1E-4</v>
      </c>
      <c r="N918" s="88">
        <v>1E-4</v>
      </c>
      <c r="O918" s="88">
        <v>1E-4</v>
      </c>
      <c r="P918" s="88">
        <v>1E-4</v>
      </c>
      <c r="Q918" s="66" t="s">
        <v>61</v>
      </c>
      <c r="R918" s="66" t="s">
        <v>61</v>
      </c>
    </row>
    <row r="919" spans="1:18" s="21" customFormat="1" ht="12.75" hidden="1" x14ac:dyDescent="0.2">
      <c r="A919" s="66" t="s">
        <v>2215</v>
      </c>
      <c r="B919" s="24" t="s">
        <v>1942</v>
      </c>
      <c r="C919" s="24" t="s">
        <v>326</v>
      </c>
      <c r="D919" s="66" t="s">
        <v>1000</v>
      </c>
      <c r="E919" s="66" t="s">
        <v>64</v>
      </c>
      <c r="F919" s="81" t="s">
        <v>28</v>
      </c>
      <c r="G919" s="88">
        <v>1E-4</v>
      </c>
      <c r="H919" s="88">
        <v>1E-4</v>
      </c>
      <c r="I919" s="88">
        <v>1E-4</v>
      </c>
      <c r="J919" s="88">
        <v>1E-4</v>
      </c>
      <c r="K919" s="88">
        <v>1E-4</v>
      </c>
      <c r="L919" s="88">
        <v>1E-4</v>
      </c>
      <c r="M919" s="88">
        <v>1E-4</v>
      </c>
      <c r="N919" s="88">
        <v>1E-4</v>
      </c>
      <c r="O919" s="88">
        <v>1E-4</v>
      </c>
      <c r="P919" s="88">
        <v>1E-4</v>
      </c>
      <c r="Q919" s="66" t="s">
        <v>61</v>
      </c>
      <c r="R919" s="66" t="s">
        <v>61</v>
      </c>
    </row>
    <row r="920" spans="1:18" s="21" customFormat="1" ht="12.75" hidden="1" x14ac:dyDescent="0.2">
      <c r="A920" s="66" t="s">
        <v>2216</v>
      </c>
      <c r="B920" s="24" t="s">
        <v>1943</v>
      </c>
      <c r="C920" s="24" t="s">
        <v>326</v>
      </c>
      <c r="D920" s="66" t="s">
        <v>1001</v>
      </c>
      <c r="E920" s="66" t="s">
        <v>64</v>
      </c>
      <c r="F920" s="81" t="s">
        <v>28</v>
      </c>
      <c r="G920" s="88">
        <v>1E-4</v>
      </c>
      <c r="H920" s="88">
        <v>1E-4</v>
      </c>
      <c r="I920" s="88">
        <v>1E-4</v>
      </c>
      <c r="J920" s="88">
        <v>1E-4</v>
      </c>
      <c r="K920" s="88">
        <v>1E-4</v>
      </c>
      <c r="L920" s="88">
        <v>1E-4</v>
      </c>
      <c r="M920" s="88">
        <v>1E-4</v>
      </c>
      <c r="N920" s="88">
        <v>1E-4</v>
      </c>
      <c r="O920" s="88">
        <v>1E-4</v>
      </c>
      <c r="P920" s="88">
        <v>1E-4</v>
      </c>
      <c r="Q920" s="66" t="s">
        <v>61</v>
      </c>
      <c r="R920" s="66" t="s">
        <v>61</v>
      </c>
    </row>
    <row r="921" spans="1:18" s="21" customFormat="1" ht="12.75" hidden="1" x14ac:dyDescent="0.2">
      <c r="A921" s="66" t="s">
        <v>2217</v>
      </c>
      <c r="B921" s="24" t="s">
        <v>1944</v>
      </c>
      <c r="C921" s="24" t="s">
        <v>326</v>
      </c>
      <c r="D921" s="66" t="s">
        <v>1002</v>
      </c>
      <c r="E921" s="66" t="s">
        <v>64</v>
      </c>
      <c r="F921" s="81" t="s">
        <v>28</v>
      </c>
      <c r="G921" s="88">
        <v>1E-4</v>
      </c>
      <c r="H921" s="88">
        <v>1E-4</v>
      </c>
      <c r="I921" s="88">
        <v>1E-4</v>
      </c>
      <c r="J921" s="88">
        <v>1E-4</v>
      </c>
      <c r="K921" s="88">
        <v>1E-4</v>
      </c>
      <c r="L921" s="88">
        <v>1E-4</v>
      </c>
      <c r="M921" s="88">
        <v>1E-4</v>
      </c>
      <c r="N921" s="88">
        <v>1E-4</v>
      </c>
      <c r="O921" s="88">
        <v>1E-4</v>
      </c>
      <c r="P921" s="88">
        <v>1E-4</v>
      </c>
      <c r="Q921" s="66" t="s">
        <v>61</v>
      </c>
      <c r="R921" s="66" t="s">
        <v>61</v>
      </c>
    </row>
    <row r="922" spans="1:18" s="21" customFormat="1" ht="102" hidden="1" x14ac:dyDescent="0.2">
      <c r="A922" s="66" t="s">
        <v>2218</v>
      </c>
      <c r="B922" s="24" t="s">
        <v>1945</v>
      </c>
      <c r="C922" s="24" t="s">
        <v>326</v>
      </c>
      <c r="D922" s="66" t="s">
        <v>1003</v>
      </c>
      <c r="E922" s="66" t="s">
        <v>64</v>
      </c>
      <c r="F922" s="81" t="s">
        <v>28</v>
      </c>
      <c r="G922" s="85">
        <v>0.24</v>
      </c>
      <c r="H922" s="85">
        <v>0.24</v>
      </c>
      <c r="I922" s="85">
        <v>0.24</v>
      </c>
      <c r="J922" s="85">
        <v>0.24</v>
      </c>
      <c r="K922" s="85">
        <v>0.24</v>
      </c>
      <c r="L922" s="85">
        <v>0.24</v>
      </c>
      <c r="M922" s="85">
        <v>0.24</v>
      </c>
      <c r="N922" s="85">
        <v>0.24</v>
      </c>
      <c r="O922" s="85">
        <v>0.24</v>
      </c>
      <c r="P922" s="85">
        <v>0.24</v>
      </c>
      <c r="Q922" s="66" t="s">
        <v>61</v>
      </c>
      <c r="R922" s="66" t="s">
        <v>61</v>
      </c>
    </row>
    <row r="923" spans="1:18" s="21" customFormat="1" ht="12.75" hidden="1" x14ac:dyDescent="0.2">
      <c r="A923" s="66" t="s">
        <v>2219</v>
      </c>
      <c r="B923" s="24" t="s">
        <v>1946</v>
      </c>
      <c r="C923" s="24" t="s">
        <v>326</v>
      </c>
      <c r="D923" s="66" t="s">
        <v>1004</v>
      </c>
      <c r="E923" s="66" t="s">
        <v>64</v>
      </c>
      <c r="F923" s="81" t="s">
        <v>28</v>
      </c>
      <c r="G923" s="85">
        <v>0.37</v>
      </c>
      <c r="H923" s="85">
        <v>0.37</v>
      </c>
      <c r="I923" s="85">
        <v>0.37</v>
      </c>
      <c r="J923" s="85">
        <v>0.37</v>
      </c>
      <c r="K923" s="85">
        <v>0.37</v>
      </c>
      <c r="L923" s="85">
        <v>0.37</v>
      </c>
      <c r="M923" s="85">
        <v>0.37</v>
      </c>
      <c r="N923" s="85">
        <v>0.37</v>
      </c>
      <c r="O923" s="85">
        <v>0.37</v>
      </c>
      <c r="P923" s="85">
        <v>0.37</v>
      </c>
      <c r="Q923" s="66" t="s">
        <v>61</v>
      </c>
      <c r="R923" s="66" t="s">
        <v>61</v>
      </c>
    </row>
    <row r="924" spans="1:18" s="21" customFormat="1" ht="12.75" hidden="1" x14ac:dyDescent="0.2">
      <c r="A924" s="66" t="s">
        <v>2220</v>
      </c>
      <c r="B924" s="24" t="s">
        <v>1947</v>
      </c>
      <c r="C924" s="24" t="s">
        <v>326</v>
      </c>
      <c r="D924" s="66" t="s">
        <v>1005</v>
      </c>
      <c r="E924" s="66" t="s">
        <v>64</v>
      </c>
      <c r="F924" s="81" t="s">
        <v>28</v>
      </c>
      <c r="G924" s="85">
        <v>0.03</v>
      </c>
      <c r="H924" s="85">
        <v>0.03</v>
      </c>
      <c r="I924" s="85">
        <v>0.03</v>
      </c>
      <c r="J924" s="85">
        <v>0.03</v>
      </c>
      <c r="K924" s="85">
        <v>0.03</v>
      </c>
      <c r="L924" s="85">
        <v>0.03</v>
      </c>
      <c r="M924" s="85">
        <v>0.03</v>
      </c>
      <c r="N924" s="85">
        <v>0.03</v>
      </c>
      <c r="O924" s="85">
        <v>0.03</v>
      </c>
      <c r="P924" s="85">
        <v>0.03</v>
      </c>
      <c r="Q924" s="66" t="s">
        <v>61</v>
      </c>
      <c r="R924" s="66" t="s">
        <v>61</v>
      </c>
    </row>
    <row r="925" spans="1:18" s="21" customFormat="1" ht="12.75" hidden="1" x14ac:dyDescent="0.2">
      <c r="A925" s="66" t="s">
        <v>2221</v>
      </c>
      <c r="B925" s="24" t="s">
        <v>1946</v>
      </c>
      <c r="C925" s="24" t="s">
        <v>326</v>
      </c>
      <c r="D925" s="66" t="s">
        <v>1006</v>
      </c>
      <c r="E925" s="66" t="s">
        <v>64</v>
      </c>
      <c r="F925" s="81" t="s">
        <v>28</v>
      </c>
      <c r="G925" s="88">
        <v>1E-4</v>
      </c>
      <c r="H925" s="88">
        <v>1E-4</v>
      </c>
      <c r="I925" s="88">
        <v>1E-4</v>
      </c>
      <c r="J925" s="88">
        <v>1E-4</v>
      </c>
      <c r="K925" s="88">
        <v>1E-4</v>
      </c>
      <c r="L925" s="88">
        <v>1E-4</v>
      </c>
      <c r="M925" s="88">
        <v>1E-4</v>
      </c>
      <c r="N925" s="88">
        <v>1E-4</v>
      </c>
      <c r="O925" s="88">
        <v>1E-4</v>
      </c>
      <c r="P925" s="88">
        <v>1E-4</v>
      </c>
      <c r="Q925" s="66" t="s">
        <v>61</v>
      </c>
      <c r="R925" s="66" t="s">
        <v>61</v>
      </c>
    </row>
    <row r="926" spans="1:18" s="21" customFormat="1" ht="102" hidden="1" x14ac:dyDescent="0.2">
      <c r="A926" s="66" t="s">
        <v>2222</v>
      </c>
      <c r="B926" s="24" t="s">
        <v>1948</v>
      </c>
      <c r="C926" s="24" t="s">
        <v>326</v>
      </c>
      <c r="D926" s="66" t="s">
        <v>1007</v>
      </c>
      <c r="E926" s="66" t="s">
        <v>64</v>
      </c>
      <c r="F926" s="81" t="s">
        <v>28</v>
      </c>
      <c r="G926" s="85">
        <v>1.25</v>
      </c>
      <c r="H926" s="85">
        <v>1.25</v>
      </c>
      <c r="I926" s="85">
        <v>1.25</v>
      </c>
      <c r="J926" s="85">
        <v>1.25</v>
      </c>
      <c r="K926" s="85">
        <v>1.25</v>
      </c>
      <c r="L926" s="85">
        <v>1.25</v>
      </c>
      <c r="M926" s="85">
        <v>1.25</v>
      </c>
      <c r="N926" s="85">
        <v>1.25</v>
      </c>
      <c r="O926" s="85">
        <v>1.25</v>
      </c>
      <c r="P926" s="85">
        <v>1.25</v>
      </c>
      <c r="Q926" s="66" t="s">
        <v>61</v>
      </c>
      <c r="R926" s="66" t="s">
        <v>61</v>
      </c>
    </row>
    <row r="927" spans="1:18" s="21" customFormat="1" ht="51" hidden="1" x14ac:dyDescent="0.2">
      <c r="A927" s="66" t="s">
        <v>2223</v>
      </c>
      <c r="B927" s="24" t="s">
        <v>1949</v>
      </c>
      <c r="C927" s="24" t="s">
        <v>326</v>
      </c>
      <c r="D927" s="66" t="s">
        <v>1008</v>
      </c>
      <c r="E927" s="66" t="s">
        <v>64</v>
      </c>
      <c r="F927" s="81" t="s">
        <v>28</v>
      </c>
      <c r="G927" s="85">
        <v>0.31</v>
      </c>
      <c r="H927" s="85">
        <v>0.31</v>
      </c>
      <c r="I927" s="85">
        <v>0.31</v>
      </c>
      <c r="J927" s="85">
        <v>0.31</v>
      </c>
      <c r="K927" s="85">
        <v>0.31</v>
      </c>
      <c r="L927" s="85">
        <v>0.31</v>
      </c>
      <c r="M927" s="85">
        <v>0.31</v>
      </c>
      <c r="N927" s="85">
        <v>0.31</v>
      </c>
      <c r="O927" s="85">
        <v>0.31</v>
      </c>
      <c r="P927" s="85">
        <v>0.31</v>
      </c>
      <c r="Q927" s="66" t="s">
        <v>61</v>
      </c>
      <c r="R927" s="66" t="s">
        <v>61</v>
      </c>
    </row>
    <row r="928" spans="1:18" s="21" customFormat="1" ht="408" hidden="1" x14ac:dyDescent="0.2">
      <c r="A928" s="66" t="s">
        <v>2224</v>
      </c>
      <c r="B928" s="99" t="s">
        <v>1950</v>
      </c>
      <c r="C928" s="24" t="s">
        <v>326</v>
      </c>
      <c r="D928" s="66" t="s">
        <v>1009</v>
      </c>
      <c r="E928" s="66" t="s">
        <v>64</v>
      </c>
      <c r="F928" s="81" t="s">
        <v>28</v>
      </c>
      <c r="G928" s="85">
        <v>1</v>
      </c>
      <c r="H928" s="85">
        <v>1</v>
      </c>
      <c r="I928" s="85">
        <v>1</v>
      </c>
      <c r="J928" s="85">
        <v>1</v>
      </c>
      <c r="K928" s="85">
        <v>1</v>
      </c>
      <c r="L928" s="85">
        <v>1</v>
      </c>
      <c r="M928" s="85">
        <v>1</v>
      </c>
      <c r="N928" s="85">
        <v>1</v>
      </c>
      <c r="O928" s="85">
        <v>1</v>
      </c>
      <c r="P928" s="85">
        <v>1</v>
      </c>
      <c r="Q928" s="66" t="s">
        <v>61</v>
      </c>
      <c r="R928" s="66" t="s">
        <v>61</v>
      </c>
    </row>
    <row r="929" spans="1:18" s="21" customFormat="1" ht="306" hidden="1" x14ac:dyDescent="0.2">
      <c r="A929" s="66" t="s">
        <v>2225</v>
      </c>
      <c r="B929" s="24" t="s">
        <v>1951</v>
      </c>
      <c r="C929" s="24" t="s">
        <v>326</v>
      </c>
      <c r="D929" s="66" t="s">
        <v>1010</v>
      </c>
      <c r="E929" s="66" t="s">
        <v>64</v>
      </c>
      <c r="F929" s="81" t="s">
        <v>28</v>
      </c>
      <c r="G929" s="85">
        <v>0.56999999999999995</v>
      </c>
      <c r="H929" s="85">
        <v>0.56999999999999995</v>
      </c>
      <c r="I929" s="85">
        <v>0.56999999999999995</v>
      </c>
      <c r="J929" s="85">
        <v>0.56999999999999995</v>
      </c>
      <c r="K929" s="85">
        <v>0.56999999999999995</v>
      </c>
      <c r="L929" s="85">
        <v>0.56999999999999995</v>
      </c>
      <c r="M929" s="85">
        <v>0.56999999999999995</v>
      </c>
      <c r="N929" s="85">
        <v>0.56999999999999995</v>
      </c>
      <c r="O929" s="85">
        <v>0.56999999999999995</v>
      </c>
      <c r="P929" s="85">
        <v>0.56999999999999995</v>
      </c>
      <c r="Q929" s="66" t="s">
        <v>61</v>
      </c>
      <c r="R929" s="66" t="s">
        <v>61</v>
      </c>
    </row>
    <row r="930" spans="1:18" s="21" customFormat="1" ht="12.75" hidden="1" x14ac:dyDescent="0.2">
      <c r="A930" s="66" t="s">
        <v>2226</v>
      </c>
      <c r="B930" s="24" t="s">
        <v>1063</v>
      </c>
      <c r="C930" s="24" t="s">
        <v>839</v>
      </c>
      <c r="D930" s="66" t="s">
        <v>1064</v>
      </c>
      <c r="E930" s="66" t="s">
        <v>64</v>
      </c>
      <c r="F930" s="81" t="s">
        <v>28</v>
      </c>
      <c r="G930" s="85">
        <v>0.09</v>
      </c>
      <c r="H930" s="85">
        <v>0.09</v>
      </c>
      <c r="I930" s="85">
        <v>0.09</v>
      </c>
      <c r="J930" s="85">
        <v>0.09</v>
      </c>
      <c r="K930" s="85">
        <v>0.09</v>
      </c>
      <c r="L930" s="85">
        <v>0.09</v>
      </c>
      <c r="M930" s="85">
        <v>0.09</v>
      </c>
      <c r="N930" s="85">
        <v>0.09</v>
      </c>
      <c r="O930" s="85">
        <v>0.09</v>
      </c>
      <c r="P930" s="85">
        <v>0.09</v>
      </c>
      <c r="Q930" s="66" t="s">
        <v>61</v>
      </c>
      <c r="R930" s="66" t="s">
        <v>61</v>
      </c>
    </row>
    <row r="931" spans="1:18" s="21" customFormat="1" ht="12.75" hidden="1" x14ac:dyDescent="0.2">
      <c r="A931" s="66" t="s">
        <v>2227</v>
      </c>
      <c r="B931" s="24" t="s">
        <v>1063</v>
      </c>
      <c r="C931" s="24" t="s">
        <v>839</v>
      </c>
      <c r="D931" s="66" t="s">
        <v>1065</v>
      </c>
      <c r="E931" s="66" t="s">
        <v>64</v>
      </c>
      <c r="F931" s="81" t="s">
        <v>28</v>
      </c>
      <c r="G931" s="85">
        <v>7.0000000000000007E-2</v>
      </c>
      <c r="H931" s="85">
        <v>7.0000000000000007E-2</v>
      </c>
      <c r="I931" s="85">
        <v>7.0000000000000007E-2</v>
      </c>
      <c r="J931" s="85">
        <v>7.0000000000000007E-2</v>
      </c>
      <c r="K931" s="85">
        <v>7.0000000000000007E-2</v>
      </c>
      <c r="L931" s="85">
        <v>7.0000000000000007E-2</v>
      </c>
      <c r="M931" s="85">
        <v>7.0000000000000007E-2</v>
      </c>
      <c r="N931" s="85">
        <v>7.0000000000000007E-2</v>
      </c>
      <c r="O931" s="85">
        <v>7.0000000000000007E-2</v>
      </c>
      <c r="P931" s="85">
        <v>7.0000000000000007E-2</v>
      </c>
      <c r="Q931" s="66" t="s">
        <v>61</v>
      </c>
      <c r="R931" s="66" t="s">
        <v>61</v>
      </c>
    </row>
    <row r="932" spans="1:18" s="21" customFormat="1" ht="12.75" hidden="1" x14ac:dyDescent="0.2">
      <c r="A932" s="66" t="s">
        <v>2228</v>
      </c>
      <c r="B932" s="24" t="s">
        <v>1066</v>
      </c>
      <c r="C932" s="24" t="s">
        <v>1067</v>
      </c>
      <c r="D932" s="66" t="s">
        <v>1068</v>
      </c>
      <c r="E932" s="66" t="s">
        <v>64</v>
      </c>
      <c r="F932" s="81" t="s">
        <v>28</v>
      </c>
      <c r="G932" s="85">
        <v>0.17</v>
      </c>
      <c r="H932" s="85">
        <v>0.17</v>
      </c>
      <c r="I932" s="85">
        <v>0.17</v>
      </c>
      <c r="J932" s="85">
        <v>0.17</v>
      </c>
      <c r="K932" s="85">
        <v>0.17</v>
      </c>
      <c r="L932" s="85">
        <v>0.17</v>
      </c>
      <c r="M932" s="85">
        <v>0.17</v>
      </c>
      <c r="N932" s="85">
        <v>0.17</v>
      </c>
      <c r="O932" s="85">
        <v>0.17</v>
      </c>
      <c r="P932" s="85">
        <v>0.17</v>
      </c>
      <c r="Q932" s="66" t="s">
        <v>61</v>
      </c>
      <c r="R932" s="66" t="s">
        <v>61</v>
      </c>
    </row>
    <row r="933" spans="1:18" s="21" customFormat="1" ht="25.5" hidden="1" x14ac:dyDescent="0.2">
      <c r="A933" s="66" t="s">
        <v>2229</v>
      </c>
      <c r="B933" s="24" t="s">
        <v>1069</v>
      </c>
      <c r="C933" s="24" t="s">
        <v>1067</v>
      </c>
      <c r="D933" s="66" t="s">
        <v>1070</v>
      </c>
      <c r="E933" s="66" t="s">
        <v>64</v>
      </c>
      <c r="F933" s="81" t="s">
        <v>28</v>
      </c>
      <c r="G933" s="85">
        <v>0.47</v>
      </c>
      <c r="H933" s="85">
        <v>0.47</v>
      </c>
      <c r="I933" s="85">
        <v>0.47</v>
      </c>
      <c r="J933" s="85">
        <v>0.47</v>
      </c>
      <c r="K933" s="85">
        <v>0.47</v>
      </c>
      <c r="L933" s="85">
        <v>0.47</v>
      </c>
      <c r="M933" s="85">
        <v>0.47</v>
      </c>
      <c r="N933" s="85">
        <v>0.47</v>
      </c>
      <c r="O933" s="85">
        <v>0.47</v>
      </c>
      <c r="P933" s="85">
        <v>0.47</v>
      </c>
      <c r="Q933" s="66" t="s">
        <v>61</v>
      </c>
      <c r="R933" s="66" t="s">
        <v>61</v>
      </c>
    </row>
    <row r="934" spans="1:18" s="21" customFormat="1" ht="12.75" hidden="1" x14ac:dyDescent="0.2">
      <c r="A934" s="66" t="s">
        <v>2230</v>
      </c>
      <c r="B934" s="24" t="s">
        <v>1066</v>
      </c>
      <c r="C934" s="24" t="s">
        <v>1067</v>
      </c>
      <c r="D934" s="66" t="s">
        <v>1071</v>
      </c>
      <c r="E934" s="66" t="s">
        <v>64</v>
      </c>
      <c r="F934" s="81" t="s">
        <v>28</v>
      </c>
      <c r="G934" s="88">
        <v>1E-4</v>
      </c>
      <c r="H934" s="88">
        <v>1E-4</v>
      </c>
      <c r="I934" s="88">
        <v>1E-4</v>
      </c>
      <c r="J934" s="88">
        <v>1E-4</v>
      </c>
      <c r="K934" s="88">
        <v>1E-4</v>
      </c>
      <c r="L934" s="88">
        <v>1E-4</v>
      </c>
      <c r="M934" s="88">
        <v>1E-4</v>
      </c>
      <c r="N934" s="88">
        <v>1E-4</v>
      </c>
      <c r="O934" s="88">
        <v>1E-4</v>
      </c>
      <c r="P934" s="88">
        <v>1E-4</v>
      </c>
      <c r="Q934" s="66" t="s">
        <v>61</v>
      </c>
      <c r="R934" s="66" t="s">
        <v>61</v>
      </c>
    </row>
    <row r="935" spans="1:18" s="21" customFormat="1" ht="12.75" hidden="1" x14ac:dyDescent="0.2">
      <c r="A935" s="66" t="s">
        <v>2231</v>
      </c>
      <c r="B935" s="24" t="s">
        <v>1066</v>
      </c>
      <c r="C935" s="24" t="s">
        <v>1067</v>
      </c>
      <c r="D935" s="66" t="s">
        <v>1072</v>
      </c>
      <c r="E935" s="66" t="s">
        <v>64</v>
      </c>
      <c r="F935" s="81" t="s">
        <v>28</v>
      </c>
      <c r="G935" s="85">
        <v>0.08</v>
      </c>
      <c r="H935" s="85">
        <v>0.08</v>
      </c>
      <c r="I935" s="85">
        <v>0.08</v>
      </c>
      <c r="J935" s="85">
        <v>0.08</v>
      </c>
      <c r="K935" s="85">
        <v>0.08</v>
      </c>
      <c r="L935" s="85">
        <v>0.08</v>
      </c>
      <c r="M935" s="85">
        <v>0.08</v>
      </c>
      <c r="N935" s="85">
        <v>0.08</v>
      </c>
      <c r="O935" s="85">
        <v>0.08</v>
      </c>
      <c r="P935" s="85">
        <v>0.08</v>
      </c>
      <c r="Q935" s="66" t="s">
        <v>61</v>
      </c>
      <c r="R935" s="66" t="s">
        <v>61</v>
      </c>
    </row>
    <row r="936" spans="1:18" s="21" customFormat="1" ht="12.75" hidden="1" x14ac:dyDescent="0.2">
      <c r="A936" s="66" t="s">
        <v>2232</v>
      </c>
      <c r="B936" s="24" t="s">
        <v>1066</v>
      </c>
      <c r="C936" s="24" t="s">
        <v>1067</v>
      </c>
      <c r="D936" s="66" t="s">
        <v>1073</v>
      </c>
      <c r="E936" s="66" t="s">
        <v>64</v>
      </c>
      <c r="F936" s="81" t="s">
        <v>28</v>
      </c>
      <c r="G936" s="85">
        <v>0.08</v>
      </c>
      <c r="H936" s="85">
        <v>0.08</v>
      </c>
      <c r="I936" s="85">
        <v>0.08</v>
      </c>
      <c r="J936" s="85">
        <v>0.08</v>
      </c>
      <c r="K936" s="85">
        <v>0.08</v>
      </c>
      <c r="L936" s="85">
        <v>0.08</v>
      </c>
      <c r="M936" s="85">
        <v>0.08</v>
      </c>
      <c r="N936" s="85">
        <v>0.08</v>
      </c>
      <c r="O936" s="85">
        <v>0.08</v>
      </c>
      <c r="P936" s="85">
        <v>0.08</v>
      </c>
      <c r="Q936" s="66" t="s">
        <v>61</v>
      </c>
      <c r="R936" s="66" t="s">
        <v>61</v>
      </c>
    </row>
    <row r="937" spans="1:18" s="21" customFormat="1" ht="12.75" hidden="1" x14ac:dyDescent="0.2">
      <c r="A937" s="66" t="s">
        <v>2233</v>
      </c>
      <c r="B937" s="24" t="s">
        <v>1952</v>
      </c>
      <c r="C937" s="24" t="s">
        <v>1074</v>
      </c>
      <c r="D937" s="66" t="s">
        <v>1075</v>
      </c>
      <c r="E937" s="66" t="s">
        <v>64</v>
      </c>
      <c r="F937" s="81" t="s">
        <v>28</v>
      </c>
      <c r="G937" s="85">
        <v>0.64</v>
      </c>
      <c r="H937" s="85">
        <v>0.64</v>
      </c>
      <c r="I937" s="85">
        <v>0.64</v>
      </c>
      <c r="J937" s="85">
        <v>0.64</v>
      </c>
      <c r="K937" s="85">
        <v>0.64</v>
      </c>
      <c r="L937" s="85">
        <v>0.64</v>
      </c>
      <c r="M937" s="85">
        <v>0.64</v>
      </c>
      <c r="N937" s="85">
        <v>0.64</v>
      </c>
      <c r="O937" s="85">
        <v>0.64</v>
      </c>
      <c r="P937" s="85">
        <v>0.64</v>
      </c>
      <c r="Q937" s="66" t="s">
        <v>61</v>
      </c>
      <c r="R937" s="66" t="s">
        <v>61</v>
      </c>
    </row>
    <row r="938" spans="1:18" s="21" customFormat="1" ht="12.75" hidden="1" x14ac:dyDescent="0.2">
      <c r="A938" s="66" t="s">
        <v>2234</v>
      </c>
      <c r="B938" s="24" t="s">
        <v>1953</v>
      </c>
      <c r="C938" s="24" t="s">
        <v>1074</v>
      </c>
      <c r="D938" s="66" t="s">
        <v>1076</v>
      </c>
      <c r="E938" s="66" t="s">
        <v>64</v>
      </c>
      <c r="F938" s="81" t="s">
        <v>28</v>
      </c>
      <c r="G938" s="85">
        <v>0.21</v>
      </c>
      <c r="H938" s="85">
        <v>0.21</v>
      </c>
      <c r="I938" s="85">
        <v>0.21</v>
      </c>
      <c r="J938" s="85">
        <v>0.21</v>
      </c>
      <c r="K938" s="85">
        <v>0.21</v>
      </c>
      <c r="L938" s="85">
        <v>0.21</v>
      </c>
      <c r="M938" s="85">
        <v>0.21</v>
      </c>
      <c r="N938" s="85">
        <v>0.21</v>
      </c>
      <c r="O938" s="85">
        <v>0.21</v>
      </c>
      <c r="P938" s="85">
        <v>0.21</v>
      </c>
      <c r="Q938" s="66" t="s">
        <v>61</v>
      </c>
      <c r="R938" s="66" t="s">
        <v>61</v>
      </c>
    </row>
    <row r="939" spans="1:18" s="21" customFormat="1" ht="12.75" hidden="1" x14ac:dyDescent="0.2">
      <c r="A939" s="66" t="s">
        <v>2235</v>
      </c>
      <c r="B939" s="24" t="s">
        <v>1077</v>
      </c>
      <c r="C939" s="24" t="s">
        <v>1078</v>
      </c>
      <c r="D939" s="66" t="s">
        <v>1079</v>
      </c>
      <c r="E939" s="66" t="s">
        <v>64</v>
      </c>
      <c r="F939" s="81" t="s">
        <v>28</v>
      </c>
      <c r="G939" s="88">
        <v>1E-4</v>
      </c>
      <c r="H939" s="88">
        <v>1E-4</v>
      </c>
      <c r="I939" s="88">
        <v>1E-4</v>
      </c>
      <c r="J939" s="88">
        <v>1E-4</v>
      </c>
      <c r="K939" s="88">
        <v>1E-4</v>
      </c>
      <c r="L939" s="88">
        <v>1E-4</v>
      </c>
      <c r="M939" s="88">
        <v>1E-4</v>
      </c>
      <c r="N939" s="88">
        <v>1E-4</v>
      </c>
      <c r="O939" s="88">
        <v>1E-4</v>
      </c>
      <c r="P939" s="88">
        <v>1E-4</v>
      </c>
      <c r="Q939" s="66" t="s">
        <v>61</v>
      </c>
      <c r="R939" s="66" t="s">
        <v>61</v>
      </c>
    </row>
    <row r="940" spans="1:18" s="21" customFormat="1" ht="12.75" hidden="1" x14ac:dyDescent="0.2">
      <c r="A940" s="66" t="s">
        <v>2236</v>
      </c>
      <c r="B940" s="24" t="s">
        <v>1080</v>
      </c>
      <c r="C940" s="24" t="s">
        <v>327</v>
      </c>
      <c r="D940" s="66" t="s">
        <v>1081</v>
      </c>
      <c r="E940" s="66" t="s">
        <v>64</v>
      </c>
      <c r="F940" s="81" t="s">
        <v>28</v>
      </c>
      <c r="G940" s="88">
        <v>1E-4</v>
      </c>
      <c r="H940" s="88">
        <v>1E-4</v>
      </c>
      <c r="I940" s="88">
        <v>1E-4</v>
      </c>
      <c r="J940" s="88">
        <v>1E-4</v>
      </c>
      <c r="K940" s="88">
        <v>1E-4</v>
      </c>
      <c r="L940" s="88">
        <v>1E-4</v>
      </c>
      <c r="M940" s="88">
        <v>1E-4</v>
      </c>
      <c r="N940" s="88">
        <v>1E-4</v>
      </c>
      <c r="O940" s="88">
        <v>1E-4</v>
      </c>
      <c r="P940" s="88">
        <v>1E-4</v>
      </c>
      <c r="Q940" s="66" t="s">
        <v>61</v>
      </c>
      <c r="R940" s="66" t="s">
        <v>61</v>
      </c>
    </row>
    <row r="941" spans="1:18" s="21" customFormat="1" ht="12.75" hidden="1" x14ac:dyDescent="0.2">
      <c r="A941" s="66" t="s">
        <v>2237</v>
      </c>
      <c r="B941" s="24" t="s">
        <v>1082</v>
      </c>
      <c r="C941" s="24" t="s">
        <v>327</v>
      </c>
      <c r="D941" s="66" t="s">
        <v>390</v>
      </c>
      <c r="E941" s="66" t="s">
        <v>64</v>
      </c>
      <c r="F941" s="81" t="s">
        <v>28</v>
      </c>
      <c r="G941" s="85">
        <v>0.23</v>
      </c>
      <c r="H941" s="85">
        <v>0.23</v>
      </c>
      <c r="I941" s="85">
        <v>0.23</v>
      </c>
      <c r="J941" s="85">
        <v>0.23</v>
      </c>
      <c r="K941" s="85">
        <v>0.23</v>
      </c>
      <c r="L941" s="85">
        <v>0.23</v>
      </c>
      <c r="M941" s="85">
        <v>0.23</v>
      </c>
      <c r="N941" s="85">
        <v>0.23</v>
      </c>
      <c r="O941" s="85">
        <v>0.23</v>
      </c>
      <c r="P941" s="85">
        <v>0.23</v>
      </c>
      <c r="Q941" s="66" t="s">
        <v>61</v>
      </c>
      <c r="R941" s="66" t="s">
        <v>61</v>
      </c>
    </row>
    <row r="942" spans="1:18" s="21" customFormat="1" ht="12.75" hidden="1" x14ac:dyDescent="0.2">
      <c r="A942" s="66" t="s">
        <v>2238</v>
      </c>
      <c r="B942" s="24" t="s">
        <v>1082</v>
      </c>
      <c r="C942" s="24" t="s">
        <v>327</v>
      </c>
      <c r="D942" s="66" t="s">
        <v>1954</v>
      </c>
      <c r="E942" s="66" t="s">
        <v>64</v>
      </c>
      <c r="F942" s="81" t="s">
        <v>28</v>
      </c>
      <c r="G942" s="85">
        <v>0.08</v>
      </c>
      <c r="H942" s="85">
        <v>0.08</v>
      </c>
      <c r="I942" s="85">
        <v>0.08</v>
      </c>
      <c r="J942" s="85">
        <v>0.08</v>
      </c>
      <c r="K942" s="85">
        <v>0.08</v>
      </c>
      <c r="L942" s="85">
        <v>0.08</v>
      </c>
      <c r="M942" s="85">
        <v>0.08</v>
      </c>
      <c r="N942" s="85">
        <v>0.08</v>
      </c>
      <c r="O942" s="85">
        <v>0.08</v>
      </c>
      <c r="P942" s="85">
        <v>0.08</v>
      </c>
      <c r="Q942" s="66" t="s">
        <v>61</v>
      </c>
      <c r="R942" s="66" t="s">
        <v>61</v>
      </c>
    </row>
    <row r="943" spans="1:18" s="21" customFormat="1" ht="12.75" hidden="1" x14ac:dyDescent="0.2">
      <c r="A943" s="66" t="s">
        <v>2239</v>
      </c>
      <c r="B943" s="24" t="s">
        <v>1083</v>
      </c>
      <c r="C943" s="24" t="s">
        <v>327</v>
      </c>
      <c r="D943" s="66" t="s">
        <v>1084</v>
      </c>
      <c r="E943" s="66" t="s">
        <v>64</v>
      </c>
      <c r="F943" s="81" t="s">
        <v>28</v>
      </c>
      <c r="G943" s="85">
        <v>0.03</v>
      </c>
      <c r="H943" s="85">
        <v>0.03</v>
      </c>
      <c r="I943" s="85">
        <v>0.03</v>
      </c>
      <c r="J943" s="85">
        <v>0.03</v>
      </c>
      <c r="K943" s="85">
        <v>0.03</v>
      </c>
      <c r="L943" s="85">
        <v>0.03</v>
      </c>
      <c r="M943" s="85">
        <v>0.03</v>
      </c>
      <c r="N943" s="85">
        <v>0.03</v>
      </c>
      <c r="O943" s="85">
        <v>0.03</v>
      </c>
      <c r="P943" s="85">
        <v>0.03</v>
      </c>
      <c r="Q943" s="66" t="s">
        <v>61</v>
      </c>
      <c r="R943" s="66" t="s">
        <v>61</v>
      </c>
    </row>
    <row r="944" spans="1:18" s="21" customFormat="1" ht="12.75" hidden="1" x14ac:dyDescent="0.2">
      <c r="A944" s="66" t="s">
        <v>2240</v>
      </c>
      <c r="B944" s="24" t="s">
        <v>1085</v>
      </c>
      <c r="C944" s="24" t="s">
        <v>327</v>
      </c>
      <c r="D944" s="66" t="s">
        <v>1086</v>
      </c>
      <c r="E944" s="66" t="s">
        <v>64</v>
      </c>
      <c r="F944" s="81" t="s">
        <v>28</v>
      </c>
      <c r="G944" s="85">
        <v>0.1</v>
      </c>
      <c r="H944" s="85">
        <v>0.1</v>
      </c>
      <c r="I944" s="85">
        <v>0.1</v>
      </c>
      <c r="J944" s="85">
        <v>0.1</v>
      </c>
      <c r="K944" s="85">
        <v>0.1</v>
      </c>
      <c r="L944" s="85">
        <v>0.1</v>
      </c>
      <c r="M944" s="85">
        <v>0.1</v>
      </c>
      <c r="N944" s="85">
        <v>0.1</v>
      </c>
      <c r="O944" s="85">
        <v>0.1</v>
      </c>
      <c r="P944" s="85">
        <v>0.1</v>
      </c>
      <c r="Q944" s="66" t="s">
        <v>61</v>
      </c>
      <c r="R944" s="66" t="s">
        <v>61</v>
      </c>
    </row>
    <row r="945" spans="1:18" s="21" customFormat="1" ht="12.75" hidden="1" x14ac:dyDescent="0.2">
      <c r="A945" s="66" t="s">
        <v>2241</v>
      </c>
      <c r="B945" s="24" t="s">
        <v>986</v>
      </c>
      <c r="C945" s="24" t="s">
        <v>327</v>
      </c>
      <c r="D945" s="66" t="s">
        <v>1087</v>
      </c>
      <c r="E945" s="66" t="s">
        <v>64</v>
      </c>
      <c r="F945" s="81" t="s">
        <v>28</v>
      </c>
      <c r="G945" s="85">
        <v>0.08</v>
      </c>
      <c r="H945" s="85">
        <v>0.08</v>
      </c>
      <c r="I945" s="85">
        <v>0.08</v>
      </c>
      <c r="J945" s="85">
        <v>0.08</v>
      </c>
      <c r="K945" s="85">
        <v>0.08</v>
      </c>
      <c r="L945" s="85">
        <v>0.08</v>
      </c>
      <c r="M945" s="85">
        <v>0.08</v>
      </c>
      <c r="N945" s="85">
        <v>0.08</v>
      </c>
      <c r="O945" s="85">
        <v>0.08</v>
      </c>
      <c r="P945" s="85">
        <v>0.08</v>
      </c>
      <c r="Q945" s="66" t="s">
        <v>61</v>
      </c>
      <c r="R945" s="66" t="s">
        <v>984</v>
      </c>
    </row>
    <row r="946" spans="1:18" s="21" customFormat="1" ht="12.75" hidden="1" x14ac:dyDescent="0.2">
      <c r="A946" s="66" t="s">
        <v>2242</v>
      </c>
      <c r="B946" s="24" t="s">
        <v>1088</v>
      </c>
      <c r="C946" s="24" t="s">
        <v>327</v>
      </c>
      <c r="D946" s="66" t="s">
        <v>1089</v>
      </c>
      <c r="E946" s="66" t="s">
        <v>64</v>
      </c>
      <c r="F946" s="81" t="s">
        <v>28</v>
      </c>
      <c r="G946" s="85">
        <v>0.19</v>
      </c>
      <c r="H946" s="85">
        <v>0.19</v>
      </c>
      <c r="I946" s="85">
        <v>0.19</v>
      </c>
      <c r="J946" s="85">
        <v>0.19</v>
      </c>
      <c r="K946" s="85">
        <v>0.19</v>
      </c>
      <c r="L946" s="85">
        <v>0.19</v>
      </c>
      <c r="M946" s="85">
        <v>0.19</v>
      </c>
      <c r="N946" s="85">
        <v>0.19</v>
      </c>
      <c r="O946" s="85">
        <v>0.19</v>
      </c>
      <c r="P946" s="85">
        <v>0.19</v>
      </c>
      <c r="Q946" s="66" t="s">
        <v>61</v>
      </c>
      <c r="R946" s="66" t="s">
        <v>61</v>
      </c>
    </row>
    <row r="947" spans="1:18" s="21" customFormat="1" ht="12.75" hidden="1" x14ac:dyDescent="0.2">
      <c r="A947" s="66" t="s">
        <v>2243</v>
      </c>
      <c r="B947" s="24" t="s">
        <v>1090</v>
      </c>
      <c r="C947" s="24" t="s">
        <v>327</v>
      </c>
      <c r="D947" s="66" t="s">
        <v>1091</v>
      </c>
      <c r="E947" s="66" t="s">
        <v>64</v>
      </c>
      <c r="F947" s="81" t="s">
        <v>28</v>
      </c>
      <c r="G947" s="85">
        <v>0.02</v>
      </c>
      <c r="H947" s="85">
        <v>0.02</v>
      </c>
      <c r="I947" s="85">
        <v>0.02</v>
      </c>
      <c r="J947" s="85">
        <v>0.02</v>
      </c>
      <c r="K947" s="85">
        <v>0.02</v>
      </c>
      <c r="L947" s="85">
        <v>0.02</v>
      </c>
      <c r="M947" s="85">
        <v>0.02</v>
      </c>
      <c r="N947" s="85">
        <v>0.02</v>
      </c>
      <c r="O947" s="85">
        <v>0.02</v>
      </c>
      <c r="P947" s="85">
        <v>0.02</v>
      </c>
      <c r="Q947" s="66" t="s">
        <v>61</v>
      </c>
      <c r="R947" s="66" t="s">
        <v>61</v>
      </c>
    </row>
    <row r="948" spans="1:18" s="21" customFormat="1" ht="25.5" hidden="1" x14ac:dyDescent="0.2">
      <c r="A948" s="66" t="s">
        <v>2244</v>
      </c>
      <c r="B948" s="24" t="s">
        <v>1092</v>
      </c>
      <c r="C948" s="24" t="s">
        <v>327</v>
      </c>
      <c r="D948" s="66" t="s">
        <v>1093</v>
      </c>
      <c r="E948" s="66" t="s">
        <v>64</v>
      </c>
      <c r="F948" s="81" t="s">
        <v>28</v>
      </c>
      <c r="G948" s="85">
        <v>0.4</v>
      </c>
      <c r="H948" s="85">
        <v>0.4</v>
      </c>
      <c r="I948" s="85">
        <v>0.4</v>
      </c>
      <c r="J948" s="85">
        <v>0.4</v>
      </c>
      <c r="K948" s="85">
        <v>0.4</v>
      </c>
      <c r="L948" s="85">
        <v>0.4</v>
      </c>
      <c r="M948" s="85">
        <v>0.4</v>
      </c>
      <c r="N948" s="85">
        <v>0.4</v>
      </c>
      <c r="O948" s="85">
        <v>0.4</v>
      </c>
      <c r="P948" s="85">
        <v>0.4</v>
      </c>
      <c r="Q948" s="66" t="s">
        <v>61</v>
      </c>
      <c r="R948" s="66" t="s">
        <v>61</v>
      </c>
    </row>
    <row r="949" spans="1:18" s="21" customFormat="1" ht="12.75" hidden="1" x14ac:dyDescent="0.2">
      <c r="A949" s="66" t="s">
        <v>2245</v>
      </c>
      <c r="B949" s="24" t="s">
        <v>1082</v>
      </c>
      <c r="C949" s="24" t="s">
        <v>327</v>
      </c>
      <c r="D949" s="66" t="s">
        <v>1094</v>
      </c>
      <c r="E949" s="66" t="s">
        <v>64</v>
      </c>
      <c r="F949" s="81" t="s">
        <v>28</v>
      </c>
      <c r="G949" s="85">
        <v>0.04</v>
      </c>
      <c r="H949" s="85">
        <v>0.04</v>
      </c>
      <c r="I949" s="85">
        <v>0.04</v>
      </c>
      <c r="J949" s="85">
        <v>0.04</v>
      </c>
      <c r="K949" s="85">
        <v>0.04</v>
      </c>
      <c r="L949" s="85">
        <v>0.04</v>
      </c>
      <c r="M949" s="85">
        <v>0.04</v>
      </c>
      <c r="N949" s="85">
        <v>0.04</v>
      </c>
      <c r="O949" s="85">
        <v>0.04</v>
      </c>
      <c r="P949" s="85">
        <v>0.04</v>
      </c>
      <c r="Q949" s="66" t="s">
        <v>61</v>
      </c>
      <c r="R949" s="66" t="s">
        <v>61</v>
      </c>
    </row>
    <row r="950" spans="1:18" s="21" customFormat="1" ht="12.75" hidden="1" x14ac:dyDescent="0.2">
      <c r="A950" s="66" t="s">
        <v>2246</v>
      </c>
      <c r="B950" s="24" t="s">
        <v>1082</v>
      </c>
      <c r="C950" s="24" t="s">
        <v>327</v>
      </c>
      <c r="D950" s="66" t="s">
        <v>1095</v>
      </c>
      <c r="E950" s="66" t="s">
        <v>64</v>
      </c>
      <c r="F950" s="81" t="s">
        <v>28</v>
      </c>
      <c r="G950" s="88">
        <v>1E-4</v>
      </c>
      <c r="H950" s="88">
        <v>1E-4</v>
      </c>
      <c r="I950" s="88">
        <v>1E-4</v>
      </c>
      <c r="J950" s="88">
        <v>1E-4</v>
      </c>
      <c r="K950" s="88">
        <v>1E-4</v>
      </c>
      <c r="L950" s="88">
        <v>1E-4</v>
      </c>
      <c r="M950" s="88">
        <v>1E-4</v>
      </c>
      <c r="N950" s="88">
        <v>1E-4</v>
      </c>
      <c r="O950" s="88">
        <v>1E-4</v>
      </c>
      <c r="P950" s="88">
        <v>1E-4</v>
      </c>
      <c r="Q950" s="66" t="s">
        <v>61</v>
      </c>
      <c r="R950" s="66" t="s">
        <v>61</v>
      </c>
    </row>
    <row r="951" spans="1:18" s="21" customFormat="1" ht="12.75" hidden="1" x14ac:dyDescent="0.2">
      <c r="A951" s="66" t="s">
        <v>2247</v>
      </c>
      <c r="B951" s="24" t="s">
        <v>1085</v>
      </c>
      <c r="C951" s="24" t="s">
        <v>327</v>
      </c>
      <c r="D951" s="66" t="s">
        <v>1096</v>
      </c>
      <c r="E951" s="66" t="s">
        <v>64</v>
      </c>
      <c r="F951" s="81" t="s">
        <v>28</v>
      </c>
      <c r="G951" s="85">
        <v>1.34</v>
      </c>
      <c r="H951" s="85">
        <v>1.34</v>
      </c>
      <c r="I951" s="85">
        <v>1.34</v>
      </c>
      <c r="J951" s="85">
        <v>1.34</v>
      </c>
      <c r="K951" s="85">
        <v>1.34</v>
      </c>
      <c r="L951" s="85">
        <v>1.34</v>
      </c>
      <c r="M951" s="85">
        <v>1.34</v>
      </c>
      <c r="N951" s="85">
        <v>1.34</v>
      </c>
      <c r="O951" s="85">
        <v>1.34</v>
      </c>
      <c r="P951" s="85">
        <v>1.34</v>
      </c>
      <c r="Q951" s="66" t="s">
        <v>61</v>
      </c>
      <c r="R951" s="66" t="s">
        <v>61</v>
      </c>
    </row>
    <row r="952" spans="1:18" s="21" customFormat="1" ht="12.75" hidden="1" x14ac:dyDescent="0.2">
      <c r="A952" s="66" t="s">
        <v>2248</v>
      </c>
      <c r="B952" s="24" t="s">
        <v>1082</v>
      </c>
      <c r="C952" s="24" t="s">
        <v>327</v>
      </c>
      <c r="D952" s="66" t="s">
        <v>1097</v>
      </c>
      <c r="E952" s="66" t="s">
        <v>64</v>
      </c>
      <c r="F952" s="81" t="s">
        <v>28</v>
      </c>
      <c r="G952" s="88">
        <v>1E-4</v>
      </c>
      <c r="H952" s="88">
        <v>1E-4</v>
      </c>
      <c r="I952" s="88">
        <v>1E-4</v>
      </c>
      <c r="J952" s="88">
        <v>1E-4</v>
      </c>
      <c r="K952" s="88">
        <v>1E-4</v>
      </c>
      <c r="L952" s="88">
        <v>1E-4</v>
      </c>
      <c r="M952" s="88">
        <v>1E-4</v>
      </c>
      <c r="N952" s="88">
        <v>1E-4</v>
      </c>
      <c r="O952" s="88">
        <v>1E-4</v>
      </c>
      <c r="P952" s="88">
        <v>1E-4</v>
      </c>
      <c r="Q952" s="66" t="s">
        <v>61</v>
      </c>
      <c r="R952" s="66" t="s">
        <v>61</v>
      </c>
    </row>
    <row r="953" spans="1:18" s="21" customFormat="1" ht="12.75" hidden="1" x14ac:dyDescent="0.2">
      <c r="A953" s="66" t="s">
        <v>2249</v>
      </c>
      <c r="B953" s="24" t="s">
        <v>61</v>
      </c>
      <c r="C953" s="24" t="s">
        <v>1253</v>
      </c>
      <c r="D953" s="66" t="s">
        <v>1955</v>
      </c>
      <c r="E953" s="66" t="s">
        <v>836</v>
      </c>
      <c r="F953" s="81" t="s">
        <v>32</v>
      </c>
      <c r="G953" s="88">
        <v>1E-4</v>
      </c>
      <c r="H953" s="88">
        <v>1E-4</v>
      </c>
      <c r="I953" s="88">
        <v>1E-4</v>
      </c>
      <c r="J953" s="88">
        <v>1E-4</v>
      </c>
      <c r="K953" s="88">
        <v>1E-4</v>
      </c>
      <c r="L953" s="88">
        <v>1E-4</v>
      </c>
      <c r="M953" s="88">
        <v>1E-4</v>
      </c>
      <c r="N953" s="88">
        <v>1E-4</v>
      </c>
      <c r="O953" s="88">
        <v>1E-4</v>
      </c>
      <c r="P953" s="88">
        <v>1E-4</v>
      </c>
      <c r="Q953" s="66" t="s">
        <v>61</v>
      </c>
      <c r="R953" s="66" t="s">
        <v>61</v>
      </c>
    </row>
    <row r="954" spans="1:18" s="21" customFormat="1" ht="12.75" hidden="1" x14ac:dyDescent="0.2">
      <c r="A954" s="66" t="s">
        <v>2250</v>
      </c>
      <c r="B954" s="24" t="s">
        <v>61</v>
      </c>
      <c r="C954" s="24" t="s">
        <v>1253</v>
      </c>
      <c r="D954" s="66" t="s">
        <v>1956</v>
      </c>
      <c r="E954" s="66" t="s">
        <v>836</v>
      </c>
      <c r="F954" s="81" t="s">
        <v>32</v>
      </c>
      <c r="G954" s="88">
        <v>1E-4</v>
      </c>
      <c r="H954" s="88">
        <v>1E-4</v>
      </c>
      <c r="I954" s="88">
        <v>1E-4</v>
      </c>
      <c r="J954" s="88">
        <v>1E-4</v>
      </c>
      <c r="K954" s="88">
        <v>1E-4</v>
      </c>
      <c r="L954" s="88">
        <v>1E-4</v>
      </c>
      <c r="M954" s="88">
        <v>1E-4</v>
      </c>
      <c r="N954" s="88">
        <v>1E-4</v>
      </c>
      <c r="O954" s="88">
        <v>1E-4</v>
      </c>
      <c r="P954" s="88">
        <v>1E-4</v>
      </c>
      <c r="Q954" s="66" t="s">
        <v>61</v>
      </c>
      <c r="R954" s="66" t="s">
        <v>61</v>
      </c>
    </row>
    <row r="955" spans="1:18" s="21" customFormat="1" ht="12.75" hidden="1" x14ac:dyDescent="0.2">
      <c r="A955" s="66" t="s">
        <v>2251</v>
      </c>
      <c r="B955" s="24" t="s">
        <v>61</v>
      </c>
      <c r="C955" s="24" t="s">
        <v>1253</v>
      </c>
      <c r="D955" s="66" t="s">
        <v>1957</v>
      </c>
      <c r="E955" s="66" t="s">
        <v>836</v>
      </c>
      <c r="F955" s="81" t="s">
        <v>32</v>
      </c>
      <c r="G955" s="88">
        <v>1E-4</v>
      </c>
      <c r="H955" s="88">
        <v>1E-4</v>
      </c>
      <c r="I955" s="88">
        <v>1E-4</v>
      </c>
      <c r="J955" s="88">
        <v>1E-4</v>
      </c>
      <c r="K955" s="88">
        <v>1E-4</v>
      </c>
      <c r="L955" s="88">
        <v>1E-4</v>
      </c>
      <c r="M955" s="88">
        <v>1E-4</v>
      </c>
      <c r="N955" s="88">
        <v>1E-4</v>
      </c>
      <c r="O955" s="88">
        <v>1E-4</v>
      </c>
      <c r="P955" s="88">
        <v>1E-4</v>
      </c>
      <c r="Q955" s="66" t="s">
        <v>61</v>
      </c>
      <c r="R955" s="66" t="s">
        <v>61</v>
      </c>
    </row>
    <row r="956" spans="1:18" s="21" customFormat="1" ht="12.75" hidden="1" x14ac:dyDescent="0.2">
      <c r="A956" s="66" t="s">
        <v>2252</v>
      </c>
      <c r="B956" s="24" t="s">
        <v>1958</v>
      </c>
      <c r="C956" s="24" t="s">
        <v>1253</v>
      </c>
      <c r="D956" s="66" t="s">
        <v>1959</v>
      </c>
      <c r="E956" s="66" t="s">
        <v>836</v>
      </c>
      <c r="F956" s="81" t="s">
        <v>32</v>
      </c>
      <c r="G956" s="88">
        <v>1E-4</v>
      </c>
      <c r="H956" s="88">
        <v>1E-4</v>
      </c>
      <c r="I956" s="88">
        <v>1E-4</v>
      </c>
      <c r="J956" s="88">
        <v>1E-4</v>
      </c>
      <c r="K956" s="88">
        <v>1E-4</v>
      </c>
      <c r="L956" s="88">
        <v>1E-4</v>
      </c>
      <c r="M956" s="88">
        <v>1E-4</v>
      </c>
      <c r="N956" s="88">
        <v>1E-4</v>
      </c>
      <c r="O956" s="88">
        <v>1E-4</v>
      </c>
      <c r="P956" s="88">
        <v>1E-4</v>
      </c>
      <c r="Q956" s="66" t="s">
        <v>61</v>
      </c>
      <c r="R956" s="66" t="s">
        <v>61</v>
      </c>
    </row>
    <row r="957" spans="1:18" s="21" customFormat="1" ht="12.75" hidden="1" x14ac:dyDescent="0.2">
      <c r="A957" s="66" t="s">
        <v>2253</v>
      </c>
      <c r="B957" s="24" t="s">
        <v>1960</v>
      </c>
      <c r="C957" s="24" t="s">
        <v>1253</v>
      </c>
      <c r="D957" s="66" t="s">
        <v>1961</v>
      </c>
      <c r="E957" s="66" t="s">
        <v>836</v>
      </c>
      <c r="F957" s="81" t="s">
        <v>32</v>
      </c>
      <c r="G957" s="85">
        <v>0.04</v>
      </c>
      <c r="H957" s="85">
        <v>0.04</v>
      </c>
      <c r="I957" s="85">
        <v>0.04</v>
      </c>
      <c r="J957" s="85">
        <v>0.04</v>
      </c>
      <c r="K957" s="85">
        <v>0.04</v>
      </c>
      <c r="L957" s="85">
        <v>0.04</v>
      </c>
      <c r="M957" s="85">
        <v>0.04</v>
      </c>
      <c r="N957" s="85">
        <v>0.04</v>
      </c>
      <c r="O957" s="85">
        <v>0.04</v>
      </c>
      <c r="P957" s="85">
        <v>0.04</v>
      </c>
      <c r="Q957" s="66" t="s">
        <v>61</v>
      </c>
      <c r="R957" s="66" t="s">
        <v>61</v>
      </c>
    </row>
    <row r="958" spans="1:18" s="21" customFormat="1" ht="12.75" hidden="1" x14ac:dyDescent="0.2">
      <c r="A958" s="66" t="s">
        <v>2254</v>
      </c>
      <c r="B958" s="24" t="s">
        <v>1962</v>
      </c>
      <c r="C958" s="24" t="s">
        <v>1253</v>
      </c>
      <c r="D958" s="66" t="s">
        <v>1963</v>
      </c>
      <c r="E958" s="66" t="s">
        <v>836</v>
      </c>
      <c r="F958" s="81" t="s">
        <v>32</v>
      </c>
      <c r="G958" s="85">
        <v>0.01</v>
      </c>
      <c r="H958" s="85">
        <v>0.01</v>
      </c>
      <c r="I958" s="85">
        <v>0.01</v>
      </c>
      <c r="J958" s="85">
        <v>0.01</v>
      </c>
      <c r="K958" s="85">
        <v>0.01</v>
      </c>
      <c r="L958" s="85">
        <v>0.01</v>
      </c>
      <c r="M958" s="85">
        <v>0.01</v>
      </c>
      <c r="N958" s="85">
        <v>0.01</v>
      </c>
      <c r="O958" s="85">
        <v>0.01</v>
      </c>
      <c r="P958" s="85">
        <v>0.01</v>
      </c>
      <c r="Q958" s="66" t="s">
        <v>61</v>
      </c>
      <c r="R958" s="66" t="s">
        <v>61</v>
      </c>
    </row>
    <row r="959" spans="1:18" s="21" customFormat="1" ht="12.75" hidden="1" x14ac:dyDescent="0.2">
      <c r="A959" s="66" t="s">
        <v>2255</v>
      </c>
      <c r="B959" s="24" t="s">
        <v>61</v>
      </c>
      <c r="C959" s="24" t="s">
        <v>1253</v>
      </c>
      <c r="D959" s="66" t="s">
        <v>1964</v>
      </c>
      <c r="E959" s="66" t="s">
        <v>836</v>
      </c>
      <c r="F959" s="81" t="s">
        <v>32</v>
      </c>
      <c r="G959" s="88">
        <v>1E-4</v>
      </c>
      <c r="H959" s="88">
        <v>1E-4</v>
      </c>
      <c r="I959" s="88">
        <v>1E-4</v>
      </c>
      <c r="J959" s="88">
        <v>1E-4</v>
      </c>
      <c r="K959" s="88">
        <v>1E-4</v>
      </c>
      <c r="L959" s="88">
        <v>1E-4</v>
      </c>
      <c r="M959" s="88">
        <v>1E-4</v>
      </c>
      <c r="N959" s="88">
        <v>1E-4</v>
      </c>
      <c r="O959" s="88">
        <v>1E-4</v>
      </c>
      <c r="P959" s="88">
        <v>1E-4</v>
      </c>
      <c r="Q959" s="66" t="s">
        <v>61</v>
      </c>
      <c r="R959" s="66" t="s">
        <v>61</v>
      </c>
    </row>
    <row r="960" spans="1:18" s="21" customFormat="1" ht="25.5" hidden="1" x14ac:dyDescent="0.2">
      <c r="A960" s="66" t="s">
        <v>2256</v>
      </c>
      <c r="B960" s="24" t="s">
        <v>1965</v>
      </c>
      <c r="C960" s="24" t="s">
        <v>1253</v>
      </c>
      <c r="D960" s="66" t="s">
        <v>1966</v>
      </c>
      <c r="E960" s="66" t="s">
        <v>836</v>
      </c>
      <c r="F960" s="81" t="s">
        <v>32</v>
      </c>
      <c r="G960" s="88">
        <v>1E-4</v>
      </c>
      <c r="H960" s="88">
        <v>1E-4</v>
      </c>
      <c r="I960" s="88">
        <v>1E-4</v>
      </c>
      <c r="J960" s="88">
        <v>1E-4</v>
      </c>
      <c r="K960" s="88">
        <v>1E-4</v>
      </c>
      <c r="L960" s="88">
        <v>1E-4</v>
      </c>
      <c r="M960" s="88">
        <v>1E-4</v>
      </c>
      <c r="N960" s="88">
        <v>1E-4</v>
      </c>
      <c r="O960" s="88">
        <v>1E-4</v>
      </c>
      <c r="P960" s="88">
        <v>1E-4</v>
      </c>
      <c r="Q960" s="66" t="s">
        <v>61</v>
      </c>
      <c r="R960" s="66" t="s">
        <v>61</v>
      </c>
    </row>
    <row r="961" spans="1:18" s="21" customFormat="1" ht="12.75" hidden="1" x14ac:dyDescent="0.2">
      <c r="A961" s="66" t="s">
        <v>2257</v>
      </c>
      <c r="B961" s="24" t="s">
        <v>61</v>
      </c>
      <c r="C961" s="24" t="s">
        <v>1253</v>
      </c>
      <c r="D961" s="66" t="s">
        <v>1967</v>
      </c>
      <c r="E961" s="66" t="s">
        <v>836</v>
      </c>
      <c r="F961" s="81" t="s">
        <v>32</v>
      </c>
      <c r="G961" s="88">
        <v>1E-4</v>
      </c>
      <c r="H961" s="88">
        <v>1E-4</v>
      </c>
      <c r="I961" s="88">
        <v>1E-4</v>
      </c>
      <c r="J961" s="88">
        <v>1E-4</v>
      </c>
      <c r="K961" s="88">
        <v>1E-4</v>
      </c>
      <c r="L961" s="88">
        <v>1E-4</v>
      </c>
      <c r="M961" s="88">
        <v>1E-4</v>
      </c>
      <c r="N961" s="88">
        <v>1E-4</v>
      </c>
      <c r="O961" s="88">
        <v>1E-4</v>
      </c>
      <c r="P961" s="88">
        <v>1E-4</v>
      </c>
      <c r="Q961" s="66" t="s">
        <v>61</v>
      </c>
      <c r="R961" s="66" t="s">
        <v>61</v>
      </c>
    </row>
    <row r="962" spans="1:18" s="21" customFormat="1" ht="25.5" hidden="1" x14ac:dyDescent="0.2">
      <c r="A962" s="66" t="s">
        <v>2258</v>
      </c>
      <c r="B962" s="24" t="s">
        <v>1968</v>
      </c>
      <c r="C962" s="24" t="s">
        <v>1253</v>
      </c>
      <c r="D962" s="66" t="s">
        <v>1969</v>
      </c>
      <c r="E962" s="66" t="s">
        <v>836</v>
      </c>
      <c r="F962" s="81" t="s">
        <v>32</v>
      </c>
      <c r="G962" s="85">
        <v>0.23</v>
      </c>
      <c r="H962" s="85">
        <v>0.23</v>
      </c>
      <c r="I962" s="85">
        <v>0.23</v>
      </c>
      <c r="J962" s="85">
        <v>0.23</v>
      </c>
      <c r="K962" s="85">
        <v>0.23</v>
      </c>
      <c r="L962" s="85">
        <v>0.23</v>
      </c>
      <c r="M962" s="85">
        <v>0.23</v>
      </c>
      <c r="N962" s="85">
        <v>0.23</v>
      </c>
      <c r="O962" s="85">
        <v>0.23</v>
      </c>
      <c r="P962" s="85">
        <v>0.23</v>
      </c>
      <c r="Q962" s="66" t="s">
        <v>61</v>
      </c>
      <c r="R962" s="66" t="s">
        <v>61</v>
      </c>
    </row>
    <row r="963" spans="1:18" s="21" customFormat="1" ht="12.75" hidden="1" x14ac:dyDescent="0.2">
      <c r="A963" s="66" t="s">
        <v>2259</v>
      </c>
      <c r="B963" s="24" t="s">
        <v>61</v>
      </c>
      <c r="C963" s="24" t="s">
        <v>1253</v>
      </c>
      <c r="D963" s="66" t="s">
        <v>1390</v>
      </c>
      <c r="E963" s="66" t="s">
        <v>836</v>
      </c>
      <c r="F963" s="81" t="s">
        <v>32</v>
      </c>
      <c r="G963" s="88">
        <v>1E-4</v>
      </c>
      <c r="H963" s="88">
        <v>1E-4</v>
      </c>
      <c r="I963" s="88">
        <v>1E-4</v>
      </c>
      <c r="J963" s="88">
        <v>1E-4</v>
      </c>
      <c r="K963" s="88">
        <v>1E-4</v>
      </c>
      <c r="L963" s="88">
        <v>1E-4</v>
      </c>
      <c r="M963" s="88">
        <v>1E-4</v>
      </c>
      <c r="N963" s="88">
        <v>1E-4</v>
      </c>
      <c r="O963" s="88">
        <v>1E-4</v>
      </c>
      <c r="P963" s="88">
        <v>1E-4</v>
      </c>
      <c r="Q963" s="66" t="s">
        <v>61</v>
      </c>
      <c r="R963" s="66" t="s">
        <v>61</v>
      </c>
    </row>
    <row r="964" spans="1:18" s="21" customFormat="1" ht="12.75" hidden="1" x14ac:dyDescent="0.2">
      <c r="A964" s="66" t="s">
        <v>2260</v>
      </c>
      <c r="B964" s="24" t="s">
        <v>1970</v>
      </c>
      <c r="C964" s="24" t="s">
        <v>1253</v>
      </c>
      <c r="D964" s="66" t="s">
        <v>902</v>
      </c>
      <c r="E964" s="66" t="s">
        <v>836</v>
      </c>
      <c r="F964" s="81" t="s">
        <v>32</v>
      </c>
      <c r="G964" s="85">
        <v>0.65</v>
      </c>
      <c r="H964" s="85">
        <v>0.65</v>
      </c>
      <c r="I964" s="85">
        <v>0.65</v>
      </c>
      <c r="J964" s="85">
        <v>0.65</v>
      </c>
      <c r="K964" s="85">
        <v>0.65</v>
      </c>
      <c r="L964" s="85">
        <v>0.65</v>
      </c>
      <c r="M964" s="85">
        <v>0.65</v>
      </c>
      <c r="N964" s="85">
        <v>0.65</v>
      </c>
      <c r="O964" s="85">
        <v>0.65</v>
      </c>
      <c r="P964" s="85">
        <v>0.65</v>
      </c>
      <c r="Q964" s="66" t="s">
        <v>61</v>
      </c>
      <c r="R964" s="66" t="s">
        <v>61</v>
      </c>
    </row>
    <row r="965" spans="1:18" s="21" customFormat="1" ht="25.5" hidden="1" x14ac:dyDescent="0.2">
      <c r="A965" s="66" t="s">
        <v>2261</v>
      </c>
      <c r="B965" s="24" t="s">
        <v>1971</v>
      </c>
      <c r="C965" s="24" t="s">
        <v>1253</v>
      </c>
      <c r="D965" s="66" t="s">
        <v>1972</v>
      </c>
      <c r="E965" s="66" t="s">
        <v>836</v>
      </c>
      <c r="F965" s="81" t="s">
        <v>32</v>
      </c>
      <c r="G965" s="88">
        <v>1E-4</v>
      </c>
      <c r="H965" s="88">
        <v>1E-4</v>
      </c>
      <c r="I965" s="88">
        <v>1E-4</v>
      </c>
      <c r="J965" s="88">
        <v>1E-4</v>
      </c>
      <c r="K965" s="88">
        <v>1E-4</v>
      </c>
      <c r="L965" s="88">
        <v>1E-4</v>
      </c>
      <c r="M965" s="88">
        <v>1E-4</v>
      </c>
      <c r="N965" s="88">
        <v>1E-4</v>
      </c>
      <c r="O965" s="88">
        <v>1E-4</v>
      </c>
      <c r="P965" s="88">
        <v>1E-4</v>
      </c>
      <c r="Q965" s="66" t="s">
        <v>61</v>
      </c>
      <c r="R965" s="66" t="s">
        <v>61</v>
      </c>
    </row>
    <row r="966" spans="1:18" s="21" customFormat="1" ht="76.5" hidden="1" x14ac:dyDescent="0.2">
      <c r="A966" s="66" t="s">
        <v>2262</v>
      </c>
      <c r="B966" s="24" t="s">
        <v>1973</v>
      </c>
      <c r="C966" s="24" t="s">
        <v>1637</v>
      </c>
      <c r="D966" s="66" t="s">
        <v>1974</v>
      </c>
      <c r="E966" s="66" t="s">
        <v>836</v>
      </c>
      <c r="F966" s="81" t="s">
        <v>32</v>
      </c>
      <c r="G966" s="85">
        <v>0.39</v>
      </c>
      <c r="H966" s="85">
        <v>0.39</v>
      </c>
      <c r="I966" s="85">
        <v>0.39</v>
      </c>
      <c r="J966" s="85">
        <v>0.39</v>
      </c>
      <c r="K966" s="85">
        <v>0.39</v>
      </c>
      <c r="L966" s="85">
        <v>0.39</v>
      </c>
      <c r="M966" s="85">
        <v>0.39</v>
      </c>
      <c r="N966" s="85">
        <v>0.39</v>
      </c>
      <c r="O966" s="85">
        <v>0.39</v>
      </c>
      <c r="P966" s="85">
        <v>0.39</v>
      </c>
      <c r="Q966" s="66" t="s">
        <v>61</v>
      </c>
      <c r="R966" s="66" t="s">
        <v>61</v>
      </c>
    </row>
    <row r="967" spans="1:18" s="21" customFormat="1" ht="178.5" hidden="1" x14ac:dyDescent="0.2">
      <c r="A967" s="66" t="s">
        <v>2263</v>
      </c>
      <c r="B967" s="24" t="s">
        <v>1975</v>
      </c>
      <c r="C967" s="24" t="s">
        <v>1637</v>
      </c>
      <c r="D967" s="66" t="s">
        <v>1976</v>
      </c>
      <c r="E967" s="66" t="s">
        <v>836</v>
      </c>
      <c r="F967" s="81" t="s">
        <v>32</v>
      </c>
      <c r="G967" s="85">
        <v>1.58</v>
      </c>
      <c r="H967" s="85">
        <v>1.58</v>
      </c>
      <c r="I967" s="85">
        <v>1.58</v>
      </c>
      <c r="J967" s="85">
        <v>1.58</v>
      </c>
      <c r="K967" s="85">
        <v>1.58</v>
      </c>
      <c r="L967" s="85">
        <v>1.58</v>
      </c>
      <c r="M967" s="85">
        <v>1.58</v>
      </c>
      <c r="N967" s="85">
        <v>1.58</v>
      </c>
      <c r="O967" s="85">
        <v>1.58</v>
      </c>
      <c r="P967" s="85">
        <v>1.58</v>
      </c>
      <c r="Q967" s="66" t="s">
        <v>61</v>
      </c>
      <c r="R967" s="66" t="s">
        <v>61</v>
      </c>
    </row>
    <row r="968" spans="1:18" s="21" customFormat="1" ht="76.5" hidden="1" x14ac:dyDescent="0.2">
      <c r="A968" s="66" t="s">
        <v>2264</v>
      </c>
      <c r="B968" s="24" t="s">
        <v>1977</v>
      </c>
      <c r="C968" s="24" t="s">
        <v>1637</v>
      </c>
      <c r="D968" s="66" t="s">
        <v>1555</v>
      </c>
      <c r="E968" s="66" t="s">
        <v>836</v>
      </c>
      <c r="F968" s="81" t="s">
        <v>32</v>
      </c>
      <c r="G968" s="85">
        <v>1.33</v>
      </c>
      <c r="H968" s="85">
        <v>1.33</v>
      </c>
      <c r="I968" s="85">
        <v>1.33</v>
      </c>
      <c r="J968" s="85">
        <v>1.33</v>
      </c>
      <c r="K968" s="85">
        <v>1.33</v>
      </c>
      <c r="L968" s="85">
        <v>1.33</v>
      </c>
      <c r="M968" s="85">
        <v>1.33</v>
      </c>
      <c r="N968" s="85">
        <v>1.33</v>
      </c>
      <c r="O968" s="85">
        <v>1.33</v>
      </c>
      <c r="P968" s="85">
        <v>1.33</v>
      </c>
      <c r="Q968" s="66" t="s">
        <v>61</v>
      </c>
      <c r="R968" s="66" t="s">
        <v>61</v>
      </c>
    </row>
    <row r="969" spans="1:18" s="21" customFormat="1" ht="229.5" hidden="1" x14ac:dyDescent="0.2">
      <c r="A969" s="66" t="s">
        <v>2265</v>
      </c>
      <c r="B969" s="24" t="s">
        <v>1978</v>
      </c>
      <c r="C969" s="24" t="s">
        <v>1637</v>
      </c>
      <c r="D969" s="66" t="s">
        <v>1043</v>
      </c>
      <c r="E969" s="66" t="s">
        <v>836</v>
      </c>
      <c r="F969" s="81" t="s">
        <v>32</v>
      </c>
      <c r="G969" s="85">
        <v>0.97</v>
      </c>
      <c r="H969" s="85">
        <v>0.97</v>
      </c>
      <c r="I969" s="85">
        <v>0.97</v>
      </c>
      <c r="J969" s="85">
        <v>0.97</v>
      </c>
      <c r="K969" s="85">
        <v>0.97</v>
      </c>
      <c r="L969" s="85">
        <v>0.97</v>
      </c>
      <c r="M969" s="85">
        <v>0.97</v>
      </c>
      <c r="N969" s="85">
        <v>0.97</v>
      </c>
      <c r="O969" s="85">
        <v>0.97</v>
      </c>
      <c r="P969" s="85">
        <v>0.97</v>
      </c>
      <c r="Q969" s="66" t="s">
        <v>61</v>
      </c>
      <c r="R969" s="66" t="s">
        <v>61</v>
      </c>
    </row>
    <row r="970" spans="1:18" s="21" customFormat="1" ht="216.75" hidden="1" x14ac:dyDescent="0.2">
      <c r="A970" s="66" t="s">
        <v>2266</v>
      </c>
      <c r="B970" s="24" t="s">
        <v>1979</v>
      </c>
      <c r="C970" s="24" t="s">
        <v>1637</v>
      </c>
      <c r="D970" s="66" t="s">
        <v>1028</v>
      </c>
      <c r="E970" s="66" t="s">
        <v>836</v>
      </c>
      <c r="F970" s="81" t="s">
        <v>32</v>
      </c>
      <c r="G970" s="85">
        <v>1.59</v>
      </c>
      <c r="H970" s="85">
        <v>1.59</v>
      </c>
      <c r="I970" s="85">
        <v>1.59</v>
      </c>
      <c r="J970" s="85">
        <v>1.59</v>
      </c>
      <c r="K970" s="85">
        <v>1.59</v>
      </c>
      <c r="L970" s="85">
        <v>1.59</v>
      </c>
      <c r="M970" s="85">
        <v>1.59</v>
      </c>
      <c r="N970" s="85">
        <v>1.59</v>
      </c>
      <c r="O970" s="85">
        <v>1.59</v>
      </c>
      <c r="P970" s="85">
        <v>1.59</v>
      </c>
      <c r="Q970" s="66" t="s">
        <v>61</v>
      </c>
      <c r="R970" s="66" t="s">
        <v>61</v>
      </c>
    </row>
    <row r="971" spans="1:18" s="21" customFormat="1" ht="229.5" hidden="1" x14ac:dyDescent="0.2">
      <c r="A971" s="66" t="s">
        <v>2267</v>
      </c>
      <c r="B971" s="24" t="s">
        <v>1980</v>
      </c>
      <c r="C971" s="24" t="s">
        <v>1637</v>
      </c>
      <c r="D971" s="66" t="s">
        <v>1981</v>
      </c>
      <c r="E971" s="66" t="s">
        <v>836</v>
      </c>
      <c r="F971" s="81" t="s">
        <v>32</v>
      </c>
      <c r="G971" s="85">
        <v>0.74</v>
      </c>
      <c r="H971" s="85">
        <v>0.74</v>
      </c>
      <c r="I971" s="85">
        <v>0.74</v>
      </c>
      <c r="J971" s="85">
        <v>0.74</v>
      </c>
      <c r="K971" s="85">
        <v>0.74</v>
      </c>
      <c r="L971" s="85">
        <v>0.74</v>
      </c>
      <c r="M971" s="85">
        <v>0.74</v>
      </c>
      <c r="N971" s="85">
        <v>0.74</v>
      </c>
      <c r="O971" s="85">
        <v>0.74</v>
      </c>
      <c r="P971" s="85">
        <v>0.74</v>
      </c>
      <c r="Q971" s="66" t="s">
        <v>61</v>
      </c>
      <c r="R971" s="66" t="s">
        <v>61</v>
      </c>
    </row>
    <row r="972" spans="1:18" s="21" customFormat="1" ht="191.25" hidden="1" x14ac:dyDescent="0.2">
      <c r="A972" s="66" t="s">
        <v>2268</v>
      </c>
      <c r="B972" s="24" t="s">
        <v>1982</v>
      </c>
      <c r="C972" s="24" t="s">
        <v>1637</v>
      </c>
      <c r="D972" s="66" t="s">
        <v>1983</v>
      </c>
      <c r="E972" s="66" t="s">
        <v>836</v>
      </c>
      <c r="F972" s="81" t="s">
        <v>32</v>
      </c>
      <c r="G972" s="85">
        <v>1.58</v>
      </c>
      <c r="H972" s="85">
        <v>1.58</v>
      </c>
      <c r="I972" s="85">
        <v>1.58</v>
      </c>
      <c r="J972" s="85">
        <v>1.58</v>
      </c>
      <c r="K972" s="85">
        <v>1.58</v>
      </c>
      <c r="L972" s="85">
        <v>1.58</v>
      </c>
      <c r="M972" s="85">
        <v>1.58</v>
      </c>
      <c r="N972" s="85">
        <v>1.58</v>
      </c>
      <c r="O972" s="85">
        <v>1.58</v>
      </c>
      <c r="P972" s="85">
        <v>1.58</v>
      </c>
      <c r="Q972" s="66" t="s">
        <v>61</v>
      </c>
      <c r="R972" s="66" t="s">
        <v>61</v>
      </c>
    </row>
    <row r="973" spans="1:18" s="21" customFormat="1" ht="12.75" hidden="1" x14ac:dyDescent="0.2">
      <c r="A973" s="66" t="s">
        <v>2269</v>
      </c>
      <c r="B973" s="24" t="s">
        <v>1018</v>
      </c>
      <c r="C973" s="24" t="s">
        <v>1019</v>
      </c>
      <c r="D973" s="66" t="s">
        <v>1020</v>
      </c>
      <c r="E973" s="66" t="s">
        <v>33</v>
      </c>
      <c r="F973" s="81" t="s">
        <v>31</v>
      </c>
      <c r="G973" s="63">
        <v>0.18</v>
      </c>
      <c r="H973" s="63">
        <v>0.18</v>
      </c>
      <c r="I973" s="63">
        <v>0.18</v>
      </c>
      <c r="J973" s="63">
        <v>0.18</v>
      </c>
      <c r="K973" s="63">
        <v>0.18</v>
      </c>
      <c r="L973" s="63">
        <v>0.18</v>
      </c>
      <c r="M973" s="63">
        <v>0.18</v>
      </c>
      <c r="N973" s="63">
        <v>0.18</v>
      </c>
      <c r="O973" s="63">
        <v>0.18</v>
      </c>
      <c r="P973" s="63">
        <v>0.18</v>
      </c>
      <c r="Q973" s="66" t="s">
        <v>61</v>
      </c>
      <c r="R973" s="66" t="s">
        <v>61</v>
      </c>
    </row>
    <row r="974" spans="1:18" s="21" customFormat="1" ht="51" hidden="1" x14ac:dyDescent="0.2">
      <c r="A974" s="66" t="s">
        <v>2270</v>
      </c>
      <c r="B974" s="24" t="s">
        <v>1984</v>
      </c>
      <c r="C974" s="24" t="s">
        <v>1019</v>
      </c>
      <c r="D974" s="66" t="s">
        <v>1021</v>
      </c>
      <c r="E974" s="66" t="s">
        <v>33</v>
      </c>
      <c r="F974" s="81" t="s">
        <v>31</v>
      </c>
      <c r="G974" s="85"/>
      <c r="H974" s="85"/>
      <c r="I974" s="85"/>
      <c r="J974" s="85">
        <v>0.55000000000000004</v>
      </c>
      <c r="K974" s="85">
        <v>0.55000000000000004</v>
      </c>
      <c r="L974" s="85">
        <v>0.55000000000000004</v>
      </c>
      <c r="M974" s="85">
        <v>0.55000000000000004</v>
      </c>
      <c r="N974" s="85">
        <v>0.55000000000000004</v>
      </c>
      <c r="O974" s="85">
        <v>0.55000000000000004</v>
      </c>
      <c r="P974" s="85">
        <v>0.55000000000000004</v>
      </c>
      <c r="Q974" s="66" t="s">
        <v>61</v>
      </c>
      <c r="R974" s="66" t="s">
        <v>61</v>
      </c>
    </row>
    <row r="975" spans="1:18" s="21" customFormat="1" ht="12.75" hidden="1" x14ac:dyDescent="0.2">
      <c r="A975" s="66" t="s">
        <v>2271</v>
      </c>
      <c r="B975" s="24" t="s">
        <v>1985</v>
      </c>
      <c r="C975" s="24" t="s">
        <v>1019</v>
      </c>
      <c r="D975" s="66" t="s">
        <v>1022</v>
      </c>
      <c r="E975" s="66" t="s">
        <v>33</v>
      </c>
      <c r="F975" s="81" t="s">
        <v>31</v>
      </c>
      <c r="G975" s="85"/>
      <c r="H975" s="85"/>
      <c r="I975" s="85"/>
      <c r="J975" s="85"/>
      <c r="K975" s="85">
        <v>0.12</v>
      </c>
      <c r="L975" s="85">
        <v>0.12</v>
      </c>
      <c r="M975" s="85">
        <v>0.12</v>
      </c>
      <c r="N975" s="85">
        <v>0.12</v>
      </c>
      <c r="O975" s="85">
        <v>0.12</v>
      </c>
      <c r="P975" s="85">
        <v>0.12</v>
      </c>
      <c r="Q975" s="66" t="s">
        <v>61</v>
      </c>
      <c r="R975" s="66" t="s">
        <v>61</v>
      </c>
    </row>
    <row r="976" spans="1:18" s="21" customFormat="1" ht="12.75" hidden="1" x14ac:dyDescent="0.2">
      <c r="A976" s="66" t="s">
        <v>2272</v>
      </c>
      <c r="B976" s="24" t="s">
        <v>1986</v>
      </c>
      <c r="C976" s="24" t="s">
        <v>1019</v>
      </c>
      <c r="D976" s="66" t="s">
        <v>1023</v>
      </c>
      <c r="E976" s="66" t="s">
        <v>33</v>
      </c>
      <c r="F976" s="81" t="s">
        <v>31</v>
      </c>
      <c r="G976" s="85"/>
      <c r="H976" s="85"/>
      <c r="I976" s="85"/>
      <c r="J976" s="85"/>
      <c r="K976" s="85"/>
      <c r="L976" s="85">
        <v>1.1000000000000001</v>
      </c>
      <c r="M976" s="85">
        <v>1.1000000000000001</v>
      </c>
      <c r="N976" s="85">
        <v>1.1000000000000001</v>
      </c>
      <c r="O976" s="85">
        <v>1.1000000000000001</v>
      </c>
      <c r="P976" s="85">
        <v>1.1000000000000001</v>
      </c>
      <c r="Q976" s="66" t="s">
        <v>61</v>
      </c>
      <c r="R976" s="66" t="s">
        <v>61</v>
      </c>
    </row>
    <row r="977" spans="1:18" s="21" customFormat="1" ht="89.25" hidden="1" x14ac:dyDescent="0.2">
      <c r="A977" s="66" t="s">
        <v>2273</v>
      </c>
      <c r="B977" s="24" t="s">
        <v>1987</v>
      </c>
      <c r="C977" s="24" t="s">
        <v>1019</v>
      </c>
      <c r="D977" s="66" t="s">
        <v>1024</v>
      </c>
      <c r="E977" s="66" t="s">
        <v>33</v>
      </c>
      <c r="F977" s="81" t="s">
        <v>31</v>
      </c>
      <c r="G977" s="85"/>
      <c r="H977" s="85"/>
      <c r="I977" s="85">
        <v>0.74</v>
      </c>
      <c r="J977" s="85">
        <v>0.74</v>
      </c>
      <c r="K977" s="85">
        <v>0.74</v>
      </c>
      <c r="L977" s="85">
        <v>0.74</v>
      </c>
      <c r="M977" s="85">
        <v>0.74</v>
      </c>
      <c r="N977" s="85">
        <v>0.74</v>
      </c>
      <c r="O977" s="85">
        <v>0.74</v>
      </c>
      <c r="P977" s="85">
        <v>0.74</v>
      </c>
      <c r="Q977" s="66" t="s">
        <v>61</v>
      </c>
      <c r="R977" s="66" t="s">
        <v>61</v>
      </c>
    </row>
    <row r="978" spans="1:18" s="21" customFormat="1" ht="12.75" hidden="1" x14ac:dyDescent="0.2">
      <c r="A978" s="66" t="s">
        <v>2274</v>
      </c>
      <c r="B978" s="24" t="s">
        <v>1025</v>
      </c>
      <c r="C978" s="24" t="s">
        <v>1019</v>
      </c>
      <c r="D978" s="66" t="s">
        <v>1026</v>
      </c>
      <c r="E978" s="66" t="s">
        <v>33</v>
      </c>
      <c r="F978" s="81" t="s">
        <v>31</v>
      </c>
      <c r="G978" s="88"/>
      <c r="H978" s="88"/>
      <c r="I978" s="88"/>
      <c r="J978" s="88"/>
      <c r="K978" s="88"/>
      <c r="L978" s="88"/>
      <c r="M978" s="63">
        <v>0.49</v>
      </c>
      <c r="N978" s="63">
        <v>0.49</v>
      </c>
      <c r="O978" s="63">
        <v>0.49</v>
      </c>
      <c r="P978" s="63">
        <v>0.49</v>
      </c>
      <c r="Q978" s="66" t="s">
        <v>61</v>
      </c>
      <c r="R978" s="66" t="s">
        <v>61</v>
      </c>
    </row>
    <row r="979" spans="1:18" s="21" customFormat="1" ht="12.75" hidden="1" x14ac:dyDescent="0.2">
      <c r="A979" s="101" t="s">
        <v>27</v>
      </c>
      <c r="B979" s="101"/>
      <c r="C979" s="101"/>
      <c r="D979" s="101"/>
      <c r="E979" s="101"/>
      <c r="F979" s="64" t="s">
        <v>28</v>
      </c>
      <c r="G979" s="85">
        <f>G539+G541+G542+G548+G550+G551+G552+G553+G554+G555+G556+G557+G558+G559+G560+G561+G562+G563+G564+G592+G593+G594+G595+G596+G597+G598+G607+G608+G609+G610+G619+G620+G621+G622+G623+G626+G627+G628+G629+G630+G631+G633+G634+G635+G636+G637+G682+G683+G684+G685+G692+G693+G694+G695+G696+G697+G698+G700+G701+G702+G704+G705+G706+G707+G710+G711+G712+G713+G716+G717+G718+G719+G720+G721+G727+G728+G729+G731+G734+G735+G773+G774+G775+G776+G777+G778+G779+G780+G781+G782+G783+G784+G785+G786+G787+G788+G789+G790+G791+G792+G793+G794+G795+G796+G797+G798+G799+G800+G801+G802+G803+G804+G805+G806+G807+G808+G809+G810+G811+G812+G813+G814+G815+G816+G817+G818+G879+G880+G881+G882+G883+G884+G885+G886+G887+G888+G889+G890+G891+G892+G893+G894+G895+G896+G897+G898+G899+G900+G901+G902+G903+G904+G905+G906+G907+G908+G909+G910+G911+G912+G913+G914+G915+G916+G917+G918+G919+G920+G921+G922+G923+G924+G925+G926+G927+G928+G929+G930+G931+G932+G933+G934+G935+G936+G937+G938+G939+G940+G941+G942+G943+G944+G945+G946+G947+G948+G949+G950+G951+G952</f>
        <v>42.705400000000033</v>
      </c>
      <c r="H979" s="85">
        <f t="shared" ref="H979:P979" si="31">H539+H541+H542+H548+H550+H551+H552+H553+H554+H555+H556+H557+H558+H559+H560+H561+H562+H563+H564+H592+H593+H594+H595+H596+H597+H598+H607+H608+H609+H610+H619+H620+H621+H622+H623+H626+H627+H628+H629+H630+H631+H633+H634+H635+H636+H637+H682+H683+H684+H685+H692+H693+H694+H695+H696+H697+H698+H700+H701+H702+H704+H705+H706+H707+H710+H711+H712+H713+H716+H717+H718+H719+H720+H721+H727+H728+H729+H731+H734+H735+H773+H774+H775+H776+H777+H778+H779+H780+H781+H782+H783+H784+H785+H786+H787+H788+H789+H790+H791+H792+H793+H794+H795+H796+H797+H798+H799+H800+H801+H802+H803+H804+H805+H806+H807+H808+H809+H810+H811+H812+H813+H814+H815+H816+H817+H818+H879+H880+H881+H882+H883+H884+H885+H886+H887+H888+H889+H890+H891+H892+H893+H894+H895+H896+H897+H898+H899+H900+H901+H902+H903+H904+H905+H906+H907+H908+H909+H910+H911+H912+H913+H914+H915+H916+H917+H918+H919+H920+H921+H922+H923+H924+H925+H926+H927+H928+H929+H930+H931+H932+H933+H934+H935+H936+H937+H938+H939+H940+H941+H942+H943+H944+H945+H946+H947+H948+H949+H950+H951+H952</f>
        <v>50.235400000000041</v>
      </c>
      <c r="I979" s="85">
        <f t="shared" si="31"/>
        <v>57.393400000000071</v>
      </c>
      <c r="J979" s="85">
        <f t="shared" si="31"/>
        <v>74.485400000000055</v>
      </c>
      <c r="K979" s="85">
        <f t="shared" si="31"/>
        <v>80.22140000000006</v>
      </c>
      <c r="L979" s="85">
        <f t="shared" si="31"/>
        <v>93.577400000000097</v>
      </c>
      <c r="M979" s="85">
        <f t="shared" si="31"/>
        <v>100.84540000000011</v>
      </c>
      <c r="N979" s="85">
        <f t="shared" si="31"/>
        <v>111.10140000000011</v>
      </c>
      <c r="O979" s="85">
        <f t="shared" si="31"/>
        <v>159.2414000000002</v>
      </c>
      <c r="P979" s="85">
        <f t="shared" si="31"/>
        <v>168.30140000000023</v>
      </c>
      <c r="Q979" s="30"/>
      <c r="R979" s="49"/>
    </row>
    <row r="980" spans="1:18" s="21" customFormat="1" ht="12.75" hidden="1" x14ac:dyDescent="0.2">
      <c r="A980" s="101"/>
      <c r="B980" s="101"/>
      <c r="C980" s="101"/>
      <c r="D980" s="101"/>
      <c r="E980" s="101"/>
      <c r="F980" s="64" t="s">
        <v>31</v>
      </c>
      <c r="G980" s="85">
        <f>G599+G600+G604+G611++G686+G687+G688+G689+G690+G691+G699+G703+G708+G709+G714+G769+G819+G820+G821+G822+G823+G824+G825+G826+G827+G828+G829+G830+G831+G832+G833+G834+G835+G836+G837+G838+G839+G840+G866+G867+G868+G869+G870+G871+G873+G874+G875+G876+G973+G974+G975+G976+G977+G978</f>
        <v>6.12</v>
      </c>
      <c r="H980" s="85">
        <f t="shared" ref="H980:P980" si="32">H599+H600+H604+H611++H686+H687+H688+H689+H690+H691+H699+H703+H708+H709+H714+H769+H819+H820+H821+H822+H823+H824+H825+H826+H827+H828+H829+H830+H831+H832+H833+H834+H835+H836+H837+H838+H839+H840+H866+H867+H868+H869+H870+H871+H873+H874+H875+H876+H973+H974+H975+H976+H977+H978</f>
        <v>7.89</v>
      </c>
      <c r="I980" s="85">
        <f t="shared" si="32"/>
        <v>14.9</v>
      </c>
      <c r="J980" s="85">
        <f t="shared" si="32"/>
        <v>19.933999999999997</v>
      </c>
      <c r="K980" s="85">
        <f t="shared" si="32"/>
        <v>26.601999999999993</v>
      </c>
      <c r="L980" s="85">
        <f t="shared" si="32"/>
        <v>32.344999999999999</v>
      </c>
      <c r="M980" s="85">
        <f t="shared" si="32"/>
        <v>36.074999999999996</v>
      </c>
      <c r="N980" s="85">
        <f t="shared" si="32"/>
        <v>37.572999999999986</v>
      </c>
      <c r="O980" s="85">
        <f t="shared" si="32"/>
        <v>40.452999999999989</v>
      </c>
      <c r="P980" s="85">
        <f t="shared" si="32"/>
        <v>48.91299999999999</v>
      </c>
      <c r="Q980" s="30"/>
      <c r="R980" s="49"/>
    </row>
    <row r="981" spans="1:18" s="21" customFormat="1" ht="12.75" hidden="1" x14ac:dyDescent="0.2">
      <c r="A981" s="101"/>
      <c r="B981" s="101"/>
      <c r="C981" s="101"/>
      <c r="D981" s="101"/>
      <c r="E981" s="101"/>
      <c r="F981" s="64" t="s">
        <v>32</v>
      </c>
      <c r="G981" s="85">
        <f>G518+G521+G522+G523+G525+G527+G530+G532+G533+G534+G535+G536+G537+G543+G544+G545+G547+G565+G566+G567+G568+G569+G570+G571+G572+G573+G574+G575+G576+G577+G578+G579+G580+G581+G582+G583+G584+G585+G586+G588+G589+G590+G591+G601+G602+G603+G605+G606+G612+G613+G614+G615+G616+G617+G618+G624+G625+G632+G638+G639+G640+G641+G642+G643+G644+G645+G646+G647+G648+G649+G650+G651+G652+G653+G654+G655+G656+G657+G658+G659+G660+G661+G662+G663+G664+G665+G666+G667+G668+G669+G670+G671+G672+G673+G674+G675+G676+G677+G678+G679++G680+G681+G715+G722+G723+G724+G725+G726+G730+G732+G733+G736+G737+G738+G739+G740+G741+G742+G743+G744+G745+G746+G747+G748+G749+G750+G751+G752+G753+G754+G755+G756+G757+G758+G759+G760+G761+G762+G763+G764+G765+G766+G767+G768+G770+G771+G772+G841+G842+G843+G844+G845+G846+G847+G848+G849+G850+G851+G852+G853+G854+G855+G856+G857+G858+G859+G860+G861+G862+G863+G864+G865+G872+G877+G878+G953+G954+G955+G956+G957+G958+G959+G960+G961+G962+G963+G964+G965+G966+G967+G968+G969+G970+G971+G972</f>
        <v>41.696900000000007</v>
      </c>
      <c r="H981" s="85">
        <f t="shared" ref="H981:P981" si="33">H518+H521+H522+H523+H525+H527+H530+H532+H533+H534+H535+H536+H537+H543+H544+H545+H547+H565+H566+H567+H568+H569+H570+H571+H572+H573+H574+H575+H576+H577+H578+H579+H580+H581+H582+H583+H584+H585+H586+H588+H589+H590+H591+H601+H602+H603+H605+H606+H612+H613+H614+H615+H616+H617+H618+H624+H625+H632+H638+H639+H640+H641+H642+H643+H644+H645+H646+H647+H648+H649+H650+H651+H652+H653+H654+H655+H656+H657+H658+H659+H660+H661+H662+H663+H664+H665+H666+H667+H668+H669+H670+H671+H672+H673+H674+H675+H676+H677+H678+H679++H680+H681+H715+H722+H723+H724+H725+H726+H730+H732+H733+H736+H737+H738+H739+H740+H741+H742+H743+H744+H745+H746+H747+H748+H749+H750+H751+H752+H753+H754+H755+H756+H757+H758+H759+H760+H761+H762+H763+H764+H765+H766+H767+H768+H770+H771+H772+H841+H842+H843+H844+H845+H846+H847+H848+H849+H850+H851+H852+H853+H854+H855+H856+H857+H858+H859+H860+H861+H862+H863+H864+H865+H872+H877+H878+H953+H954+H955+H956+H957+H958+H959+H960+H961+H962+H963+H964+H965+H966+H967+H968+H969+H970+H971+H972</f>
        <v>47.856900000000024</v>
      </c>
      <c r="I981" s="85">
        <f t="shared" si="33"/>
        <v>55.026900000000012</v>
      </c>
      <c r="J981" s="85">
        <f t="shared" si="33"/>
        <v>59.789900000000017</v>
      </c>
      <c r="K981" s="85">
        <f t="shared" si="33"/>
        <v>70.317900000000023</v>
      </c>
      <c r="L981" s="85">
        <f t="shared" si="33"/>
        <v>84.251900000000091</v>
      </c>
      <c r="M981" s="85">
        <f t="shared" si="33"/>
        <v>97.847900000000138</v>
      </c>
      <c r="N981" s="85">
        <f t="shared" si="33"/>
        <v>133.17790000000008</v>
      </c>
      <c r="O981" s="85">
        <f t="shared" si="33"/>
        <v>148.83790000000002</v>
      </c>
      <c r="P981" s="85">
        <f t="shared" si="33"/>
        <v>221.3409000000002</v>
      </c>
      <c r="Q981" s="30"/>
      <c r="R981" s="94"/>
    </row>
    <row r="982" spans="1:18" s="21" customFormat="1" ht="12.75" hidden="1" x14ac:dyDescent="0.2">
      <c r="A982" s="101"/>
      <c r="B982" s="101"/>
      <c r="C982" s="101"/>
      <c r="D982" s="101"/>
      <c r="E982" s="101"/>
      <c r="F982" s="64" t="s">
        <v>23</v>
      </c>
      <c r="G982" s="85">
        <f t="shared" ref="G982:P982" si="34">SUM(G518:G978)</f>
        <v>90.522300000000101</v>
      </c>
      <c r="H982" s="85">
        <f t="shared" si="34"/>
        <v>105.98230000000018</v>
      </c>
      <c r="I982" s="85">
        <f t="shared" si="34"/>
        <v>127.32030000000019</v>
      </c>
      <c r="J982" s="85">
        <f t="shared" si="34"/>
        <v>154.2093000000003</v>
      </c>
      <c r="K982" s="85">
        <f t="shared" si="34"/>
        <v>177.14130000000029</v>
      </c>
      <c r="L982" s="85">
        <f t="shared" si="34"/>
        <v>210.17430000000044</v>
      </c>
      <c r="M982" s="85">
        <f t="shared" si="34"/>
        <v>234.76830000000049</v>
      </c>
      <c r="N982" s="85">
        <f t="shared" si="34"/>
        <v>281.85229999999979</v>
      </c>
      <c r="O982" s="85">
        <f t="shared" si="34"/>
        <v>348.5322999999994</v>
      </c>
      <c r="P982" s="85">
        <f t="shared" si="34"/>
        <v>438.55529999999953</v>
      </c>
      <c r="Q982" s="30"/>
      <c r="R982" s="49"/>
    </row>
    <row r="983" spans="1:18" s="21" customFormat="1" ht="12.75" hidden="1" x14ac:dyDescent="0.2">
      <c r="A983" s="101"/>
      <c r="B983" s="101"/>
      <c r="C983" s="101"/>
      <c r="D983" s="101"/>
      <c r="E983" s="101"/>
      <c r="F983" s="64" t="s">
        <v>24</v>
      </c>
      <c r="G983" s="85">
        <f>G553+G554+G555+G556+G557+G558+G559+G560+G561+G562+G563+G564+G592+G593+G594+G595+G596+G597+G598+G619+G620+G621+G622+G623+G627+G628+G629+G630+G631+G633+G634+G718+G719+G720+G721+G727+G728+G729+G731+G734+G735+G809+G810+G811+G812+G813+G814+G815+G816+G817+G818+G879+G880+G881+G882+G883+G884+G885+G886+G887+G888+G889+G890+G891+G892+G893+G894+G895+G896+G897+G898+G899+G900+G901+G902+G903+G904+G905+G906+G907+G908+G909+G910+G911+G912+G913+G914+G915+G916+G917+G918+G919+G920+G921+G922+G923+G924+G925+G926+G927+G928+G929+G930+G931+G932+G933+G934+G935+G936+G937+G938+G939+G940+G941+G942+G943+G944+G945+G946+G947+G948+G949+G950+G951+G952</f>
        <v>33.873400000000004</v>
      </c>
      <c r="H983" s="85">
        <f t="shared" ref="H983:P983" si="35">H553+H554+H555+H556+H557+H558+H559+H560+H561+H562+H563+H564+H592+H593+H594+H595+H596+H597+H598+H619+H620+H621+H622+H623+H627+H628+H629+H630+H631+H633+H634+H718+H719+H720+H721+H727+H728+H729+H731+H734+H735+H809+H810+H811+H812+H813+H814+H815+H816+H817+H818+H879+H880+H881+H882+H883+H884+H885+H886+H887+H888+H889+H890+H891+H892+H893+H894+H895+H896+H897+H898+H899+H900+H901+H902+H903+H904+H905+H906+H907+H908+H909+H910+H911+H912+H913+H914+H915+H916+H917+H918+H919+H920+H921+H922+H923+H924+H925+H926+H927+H928+H929+H930+H931+H932+H933+H934+H935+H936+H937+H938+H939+H940+H941+H942+H943+H944+H945+H946+H947+H948+H949+H950+H951+H952</f>
        <v>35.833400000000012</v>
      </c>
      <c r="I983" s="85">
        <f t="shared" si="35"/>
        <v>39.233400000000017</v>
      </c>
      <c r="J983" s="85">
        <f t="shared" si="35"/>
        <v>55.515400000000071</v>
      </c>
      <c r="K983" s="85">
        <f t="shared" si="35"/>
        <v>56.045400000000072</v>
      </c>
      <c r="L983" s="85">
        <f t="shared" si="35"/>
        <v>62.601400000000069</v>
      </c>
      <c r="M983" s="85">
        <f t="shared" si="35"/>
        <v>67.339400000000069</v>
      </c>
      <c r="N983" s="85">
        <f t="shared" si="35"/>
        <v>76.509400000000042</v>
      </c>
      <c r="O983" s="85">
        <f t="shared" si="35"/>
        <v>78.449400000000068</v>
      </c>
      <c r="P983" s="85">
        <f t="shared" si="35"/>
        <v>78.449400000000068</v>
      </c>
      <c r="Q983" s="30"/>
      <c r="R983" s="49"/>
    </row>
    <row r="984" spans="1:18" s="72" customFormat="1" ht="15.75" hidden="1" x14ac:dyDescent="0.2">
      <c r="A984" s="109" t="s">
        <v>1119</v>
      </c>
      <c r="B984" s="109"/>
      <c r="C984" s="109"/>
      <c r="D984" s="109"/>
      <c r="E984" s="109"/>
      <c r="F984" s="68" t="s">
        <v>28</v>
      </c>
      <c r="G984" s="69">
        <f t="shared" ref="G984:P984" si="36">G266+G327+G355+G512+G979</f>
        <v>55.775500000000036</v>
      </c>
      <c r="H984" s="69">
        <f t="shared" si="36"/>
        <v>69.439500000000038</v>
      </c>
      <c r="I984" s="69">
        <f t="shared" si="36"/>
        <v>82.597500000000082</v>
      </c>
      <c r="J984" s="69">
        <f t="shared" si="36"/>
        <v>105.45150000000007</v>
      </c>
      <c r="K984" s="69">
        <f t="shared" si="36"/>
        <v>119.84750000000005</v>
      </c>
      <c r="L984" s="69">
        <f t="shared" si="36"/>
        <v>150.23350000000011</v>
      </c>
      <c r="M984" s="69">
        <f t="shared" si="36"/>
        <v>162.92150000000009</v>
      </c>
      <c r="N984" s="69">
        <f t="shared" si="36"/>
        <v>174.87750000000011</v>
      </c>
      <c r="O984" s="69">
        <f t="shared" si="36"/>
        <v>228.58750000000018</v>
      </c>
      <c r="P984" s="69">
        <f t="shared" si="36"/>
        <v>242.38750000000022</v>
      </c>
      <c r="Q984" s="75"/>
      <c r="R984" s="71"/>
    </row>
    <row r="985" spans="1:18" s="72" customFormat="1" ht="15.75" hidden="1" x14ac:dyDescent="0.2">
      <c r="A985" s="109"/>
      <c r="B985" s="109"/>
      <c r="C985" s="109"/>
      <c r="D985" s="109"/>
      <c r="E985" s="109"/>
      <c r="F985" s="68" t="s">
        <v>31</v>
      </c>
      <c r="G985" s="69">
        <f t="shared" ref="G985:P985" si="37">G267+G328+G356+G513+G980</f>
        <v>18.420500000000004</v>
      </c>
      <c r="H985" s="69">
        <f t="shared" si="37"/>
        <v>25.256500000000003</v>
      </c>
      <c r="I985" s="69">
        <f t="shared" si="37"/>
        <v>38.486499999999992</v>
      </c>
      <c r="J985" s="69">
        <f t="shared" si="37"/>
        <v>57.710499999999996</v>
      </c>
      <c r="K985" s="69">
        <f t="shared" si="37"/>
        <v>82.774499999999989</v>
      </c>
      <c r="L985" s="69">
        <f t="shared" si="37"/>
        <v>100.51350000000002</v>
      </c>
      <c r="M985" s="69">
        <f t="shared" si="37"/>
        <v>107.67350000000002</v>
      </c>
      <c r="N985" s="69">
        <f t="shared" si="37"/>
        <v>118.82149999999999</v>
      </c>
      <c r="O985" s="69">
        <f t="shared" si="37"/>
        <v>139.5215</v>
      </c>
      <c r="P985" s="69">
        <f t="shared" si="37"/>
        <v>180.61750000000001</v>
      </c>
      <c r="Q985" s="75"/>
      <c r="R985" s="71"/>
    </row>
    <row r="986" spans="1:18" s="72" customFormat="1" ht="15.75" hidden="1" x14ac:dyDescent="0.2">
      <c r="A986" s="109"/>
      <c r="B986" s="109"/>
      <c r="C986" s="109"/>
      <c r="D986" s="109"/>
      <c r="E986" s="109"/>
      <c r="F986" s="79" t="s">
        <v>32</v>
      </c>
      <c r="G986" s="69">
        <f t="shared" ref="G986:P986" si="38">G268+G329+G357+G514+G981</f>
        <v>46.425900000000006</v>
      </c>
      <c r="H986" s="69">
        <f t="shared" si="38"/>
        <v>52.685900000000025</v>
      </c>
      <c r="I986" s="69">
        <f t="shared" si="38"/>
        <v>62.825900000000011</v>
      </c>
      <c r="J986" s="69">
        <f t="shared" si="38"/>
        <v>69.349900000000019</v>
      </c>
      <c r="K986" s="69">
        <f t="shared" si="38"/>
        <v>85.797900000000027</v>
      </c>
      <c r="L986" s="69">
        <f t="shared" si="38"/>
        <v>102.3719000000001</v>
      </c>
      <c r="M986" s="69">
        <f t="shared" si="38"/>
        <v>118.96790000000013</v>
      </c>
      <c r="N986" s="69">
        <f t="shared" si="38"/>
        <v>154.42790000000008</v>
      </c>
      <c r="O986" s="69">
        <f t="shared" si="38"/>
        <v>170.08790000000002</v>
      </c>
      <c r="P986" s="69">
        <f t="shared" si="38"/>
        <v>251.60090000000019</v>
      </c>
      <c r="Q986" s="70"/>
      <c r="R986" s="71"/>
    </row>
    <row r="987" spans="1:18" s="72" customFormat="1" ht="15.75" hidden="1" x14ac:dyDescent="0.2">
      <c r="A987" s="109"/>
      <c r="B987" s="109"/>
      <c r="C987" s="109"/>
      <c r="D987" s="109"/>
      <c r="E987" s="109"/>
      <c r="F987" s="73" t="s">
        <v>25</v>
      </c>
      <c r="G987" s="74">
        <f t="shared" ref="G987:P987" si="39">G269+G330+G358+G515+G982</f>
        <v>120.6219000000001</v>
      </c>
      <c r="H987" s="74">
        <f t="shared" si="39"/>
        <v>147.38190000000017</v>
      </c>
      <c r="I987" s="74">
        <f t="shared" si="39"/>
        <v>183.90990000000019</v>
      </c>
      <c r="J987" s="74">
        <f t="shared" si="39"/>
        <v>232.51190000000028</v>
      </c>
      <c r="K987" s="74">
        <f t="shared" si="39"/>
        <v>288.41990000000033</v>
      </c>
      <c r="L987" s="74">
        <f t="shared" si="39"/>
        <v>353.11890000000045</v>
      </c>
      <c r="M987" s="74">
        <f t="shared" si="39"/>
        <v>389.56290000000047</v>
      </c>
      <c r="N987" s="74">
        <f t="shared" si="39"/>
        <v>448.12689999999981</v>
      </c>
      <c r="O987" s="74">
        <f t="shared" si="39"/>
        <v>538.19689999999946</v>
      </c>
      <c r="P987" s="74">
        <f t="shared" si="39"/>
        <v>674.60589999999956</v>
      </c>
      <c r="Q987" s="75"/>
      <c r="R987" s="71"/>
    </row>
    <row r="988" spans="1:18" s="72" customFormat="1" ht="15.75" hidden="1" x14ac:dyDescent="0.2">
      <c r="A988" s="109"/>
      <c r="B988" s="109"/>
      <c r="C988" s="109"/>
      <c r="D988" s="109"/>
      <c r="E988" s="109"/>
      <c r="F988" s="68" t="s">
        <v>24</v>
      </c>
      <c r="G988" s="69">
        <f t="shared" ref="G988:P988" si="40">G270+G331+G359+G516+G983</f>
        <v>39.063500000000005</v>
      </c>
      <c r="H988" s="69">
        <f t="shared" si="40"/>
        <v>41.947500000000012</v>
      </c>
      <c r="I988" s="69">
        <f t="shared" si="40"/>
        <v>46.377500000000019</v>
      </c>
      <c r="J988" s="69">
        <f t="shared" si="40"/>
        <v>67.421500000000066</v>
      </c>
      <c r="K988" s="69">
        <f t="shared" si="40"/>
        <v>69.481500000000068</v>
      </c>
      <c r="L988" s="69">
        <f t="shared" si="40"/>
        <v>81.987500000000068</v>
      </c>
      <c r="M988" s="69">
        <f t="shared" si="40"/>
        <v>87.395500000000069</v>
      </c>
      <c r="N988" s="69">
        <f t="shared" si="40"/>
        <v>97.99550000000005</v>
      </c>
      <c r="O988" s="69">
        <f t="shared" si="40"/>
        <v>100.18550000000008</v>
      </c>
      <c r="P988" s="69">
        <f t="shared" si="40"/>
        <v>100.31550000000007</v>
      </c>
      <c r="Q988" s="75"/>
      <c r="R988" s="71"/>
    </row>
    <row r="989" spans="1:18" s="72" customFormat="1" ht="76.5" hidden="1" customHeight="1" x14ac:dyDescent="0.2">
      <c r="A989" s="104" t="s">
        <v>16</v>
      </c>
      <c r="B989" s="104"/>
      <c r="C989" s="104"/>
      <c r="D989" s="104"/>
      <c r="E989" s="104"/>
      <c r="F989" s="104"/>
      <c r="G989" s="104"/>
      <c r="H989" s="104"/>
      <c r="I989" s="104"/>
      <c r="J989" s="104"/>
      <c r="K989" s="104"/>
      <c r="L989" s="104"/>
      <c r="M989" s="104"/>
      <c r="N989" s="104"/>
      <c r="O989" s="104"/>
      <c r="P989" s="104"/>
      <c r="Q989" s="70"/>
      <c r="R989" s="71"/>
    </row>
    <row r="990" spans="1:18" ht="15.6" hidden="1" customHeight="1" x14ac:dyDescent="0.2">
      <c r="A990" s="105" t="s">
        <v>1131</v>
      </c>
      <c r="B990" s="105"/>
      <c r="C990" s="105"/>
      <c r="D990" s="105"/>
      <c r="E990" s="105"/>
      <c r="F990" s="76" t="s">
        <v>28</v>
      </c>
      <c r="G990" s="77">
        <f t="shared" ref="G990:P990" si="41">G71</f>
        <v>5.4101000000000008</v>
      </c>
      <c r="H990" s="77">
        <f t="shared" si="41"/>
        <v>5.5301000000000009</v>
      </c>
      <c r="I990" s="77">
        <f t="shared" si="41"/>
        <v>5.690100000000001</v>
      </c>
      <c r="J990" s="77">
        <f t="shared" si="41"/>
        <v>6.6401000000000003</v>
      </c>
      <c r="K990" s="77">
        <f t="shared" si="41"/>
        <v>8.5701000000000001</v>
      </c>
      <c r="L990" s="77">
        <f t="shared" si="41"/>
        <v>10.4001</v>
      </c>
      <c r="M990" s="77">
        <f t="shared" si="41"/>
        <v>17.350099999999998</v>
      </c>
      <c r="N990" s="77">
        <f t="shared" si="41"/>
        <v>17.350099999999998</v>
      </c>
      <c r="O990" s="77">
        <f t="shared" si="41"/>
        <v>20.300099999999997</v>
      </c>
      <c r="P990" s="77">
        <f t="shared" si="41"/>
        <v>20.300099999999997</v>
      </c>
      <c r="Q990" s="78"/>
    </row>
    <row r="991" spans="1:18" ht="15.6" hidden="1" customHeight="1" x14ac:dyDescent="0.2">
      <c r="A991" s="105"/>
      <c r="B991" s="105"/>
      <c r="C991" s="105"/>
      <c r="D991" s="105"/>
      <c r="E991" s="105"/>
      <c r="F991" s="76" t="s">
        <v>31</v>
      </c>
      <c r="G991" s="77">
        <f t="shared" ref="G991:P991" si="42">G72</f>
        <v>0.85030000000000006</v>
      </c>
      <c r="H991" s="77">
        <f t="shared" si="42"/>
        <v>2.5063</v>
      </c>
      <c r="I991" s="77">
        <f t="shared" si="42"/>
        <v>2.8902999999999999</v>
      </c>
      <c r="J991" s="77">
        <f t="shared" si="42"/>
        <v>4.0462999999999996</v>
      </c>
      <c r="K991" s="77">
        <f t="shared" si="42"/>
        <v>10.8833</v>
      </c>
      <c r="L991" s="77">
        <f t="shared" si="42"/>
        <v>14.079300000000002</v>
      </c>
      <c r="M991" s="77">
        <f t="shared" si="42"/>
        <v>14.634300000000001</v>
      </c>
      <c r="N991" s="77">
        <f t="shared" si="42"/>
        <v>19.234300000000001</v>
      </c>
      <c r="O991" s="77">
        <f t="shared" si="42"/>
        <v>20.834300000000002</v>
      </c>
      <c r="P991" s="77">
        <f t="shared" si="42"/>
        <v>22.940300000000004</v>
      </c>
      <c r="Q991" s="78"/>
    </row>
    <row r="992" spans="1:18" ht="15.6" hidden="1" customHeight="1" x14ac:dyDescent="0.2">
      <c r="A992" s="105"/>
      <c r="B992" s="105"/>
      <c r="C992" s="105"/>
      <c r="D992" s="105"/>
      <c r="E992" s="105"/>
      <c r="F992" s="66" t="s">
        <v>32</v>
      </c>
      <c r="G992" s="77">
        <f t="shared" ref="G992:P992" si="43">G73</f>
        <v>0</v>
      </c>
      <c r="H992" s="77">
        <f t="shared" si="43"/>
        <v>0</v>
      </c>
      <c r="I992" s="77">
        <f t="shared" si="43"/>
        <v>0</v>
      </c>
      <c r="J992" s="77">
        <f t="shared" si="43"/>
        <v>0</v>
      </c>
      <c r="K992" s="77">
        <f t="shared" si="43"/>
        <v>0</v>
      </c>
      <c r="L992" s="77">
        <f t="shared" si="43"/>
        <v>0</v>
      </c>
      <c r="M992" s="77">
        <f t="shared" si="43"/>
        <v>0</v>
      </c>
      <c r="N992" s="77">
        <f t="shared" si="43"/>
        <v>0</v>
      </c>
      <c r="O992" s="77">
        <f t="shared" si="43"/>
        <v>0</v>
      </c>
      <c r="P992" s="77">
        <f t="shared" si="43"/>
        <v>0</v>
      </c>
      <c r="Q992" s="78"/>
    </row>
    <row r="993" spans="1:17" ht="15.6" hidden="1" customHeight="1" x14ac:dyDescent="0.2">
      <c r="A993" s="105"/>
      <c r="B993" s="105"/>
      <c r="C993" s="105"/>
      <c r="D993" s="105"/>
      <c r="E993" s="105"/>
      <c r="F993" s="76" t="s">
        <v>23</v>
      </c>
      <c r="G993" s="77">
        <f t="shared" ref="G993:P993" si="44">G74</f>
        <v>6.2604000000000006</v>
      </c>
      <c r="H993" s="77">
        <f t="shared" si="44"/>
        <v>8.0363999999999987</v>
      </c>
      <c r="I993" s="77">
        <f t="shared" si="44"/>
        <v>8.5803999999999991</v>
      </c>
      <c r="J993" s="77">
        <f t="shared" si="44"/>
        <v>10.686400000000003</v>
      </c>
      <c r="K993" s="77">
        <f t="shared" si="44"/>
        <v>19.453399999999998</v>
      </c>
      <c r="L993" s="77">
        <f t="shared" si="44"/>
        <v>24.479399999999998</v>
      </c>
      <c r="M993" s="77">
        <f t="shared" si="44"/>
        <v>31.984399999999994</v>
      </c>
      <c r="N993" s="77">
        <f t="shared" si="44"/>
        <v>36.584399999999995</v>
      </c>
      <c r="O993" s="77">
        <f t="shared" si="44"/>
        <v>41.134399999999999</v>
      </c>
      <c r="P993" s="77">
        <f t="shared" si="44"/>
        <v>43.240400000000001</v>
      </c>
      <c r="Q993" s="78"/>
    </row>
    <row r="994" spans="1:17" ht="15.6" hidden="1" customHeight="1" x14ac:dyDescent="0.2">
      <c r="A994" s="105"/>
      <c r="B994" s="105"/>
      <c r="C994" s="105"/>
      <c r="D994" s="105"/>
      <c r="E994" s="105"/>
      <c r="F994" s="76" t="s">
        <v>24</v>
      </c>
      <c r="G994" s="77">
        <f t="shared" ref="G994:P994" si="45">G75</f>
        <v>5.4101000000000008</v>
      </c>
      <c r="H994" s="77">
        <f t="shared" si="45"/>
        <v>5.5301000000000009</v>
      </c>
      <c r="I994" s="77">
        <f t="shared" si="45"/>
        <v>5.690100000000001</v>
      </c>
      <c r="J994" s="77">
        <f t="shared" si="45"/>
        <v>5.8401000000000014</v>
      </c>
      <c r="K994" s="77">
        <f t="shared" si="45"/>
        <v>7.3701000000000008</v>
      </c>
      <c r="L994" s="77">
        <f t="shared" si="45"/>
        <v>8.8001000000000005</v>
      </c>
      <c r="M994" s="77">
        <f t="shared" si="45"/>
        <v>14.7501</v>
      </c>
      <c r="N994" s="77">
        <f t="shared" si="45"/>
        <v>14.7501</v>
      </c>
      <c r="O994" s="77">
        <f t="shared" si="45"/>
        <v>15.100099999999999</v>
      </c>
      <c r="P994" s="77">
        <f t="shared" si="45"/>
        <v>15.100099999999999</v>
      </c>
      <c r="Q994" s="78"/>
    </row>
    <row r="995" spans="1:17" ht="15.6" hidden="1" customHeight="1" x14ac:dyDescent="0.2">
      <c r="A995" s="105" t="s">
        <v>1132</v>
      </c>
      <c r="B995" s="105"/>
      <c r="C995" s="105"/>
      <c r="D995" s="105"/>
      <c r="E995" s="105"/>
      <c r="F995" s="76" t="s">
        <v>28</v>
      </c>
      <c r="G995" s="77">
        <f t="shared" ref="G995:P995" si="46">G199</f>
        <v>5.9401000000000002</v>
      </c>
      <c r="H995" s="77">
        <f t="shared" si="46"/>
        <v>6.8641000000000005</v>
      </c>
      <c r="I995" s="77">
        <f t="shared" si="46"/>
        <v>8.6440999999999999</v>
      </c>
      <c r="J995" s="77">
        <f t="shared" si="46"/>
        <v>14.206100000000003</v>
      </c>
      <c r="K995" s="77">
        <f t="shared" si="46"/>
        <v>17.9861</v>
      </c>
      <c r="L995" s="77">
        <f t="shared" si="46"/>
        <v>24.336100000000002</v>
      </c>
      <c r="M995" s="77">
        <f t="shared" si="46"/>
        <v>26.006100000000004</v>
      </c>
      <c r="N995" s="77">
        <f t="shared" si="46"/>
        <v>27.436100000000003</v>
      </c>
      <c r="O995" s="77">
        <f t="shared" si="46"/>
        <v>31.036100000000001</v>
      </c>
      <c r="P995" s="77">
        <f t="shared" si="46"/>
        <v>31.1661</v>
      </c>
      <c r="Q995" s="78"/>
    </row>
    <row r="996" spans="1:17" ht="15.6" hidden="1" customHeight="1" x14ac:dyDescent="0.2">
      <c r="A996" s="105"/>
      <c r="B996" s="105"/>
      <c r="C996" s="105"/>
      <c r="D996" s="105"/>
      <c r="E996" s="105"/>
      <c r="F996" s="76" t="s">
        <v>31</v>
      </c>
      <c r="G996" s="77">
        <f t="shared" ref="G996:P996" si="47">G200</f>
        <v>8.0005000000000024</v>
      </c>
      <c r="H996" s="77">
        <f t="shared" si="47"/>
        <v>10.266500000000001</v>
      </c>
      <c r="I996" s="77">
        <f t="shared" si="47"/>
        <v>11.346500000000001</v>
      </c>
      <c r="J996" s="77">
        <f t="shared" si="47"/>
        <v>18.242500000000003</v>
      </c>
      <c r="K996" s="77">
        <f t="shared" si="47"/>
        <v>29.432499999999997</v>
      </c>
      <c r="L996" s="77">
        <f t="shared" si="47"/>
        <v>37.928500000000007</v>
      </c>
      <c r="M996" s="77">
        <f t="shared" si="47"/>
        <v>40.787500000000009</v>
      </c>
      <c r="N996" s="77">
        <f t="shared" si="47"/>
        <v>50.367500000000007</v>
      </c>
      <c r="O996" s="77">
        <f t="shared" si="47"/>
        <v>52.297500000000014</v>
      </c>
      <c r="P996" s="77">
        <f t="shared" si="47"/>
        <v>59.163500000000013</v>
      </c>
      <c r="Q996" s="78"/>
    </row>
    <row r="997" spans="1:17" ht="15.6" hidden="1" customHeight="1" x14ac:dyDescent="0.2">
      <c r="A997" s="105"/>
      <c r="B997" s="105"/>
      <c r="C997" s="105"/>
      <c r="D997" s="105"/>
      <c r="E997" s="105"/>
      <c r="F997" s="66" t="s">
        <v>32</v>
      </c>
      <c r="G997" s="77">
        <f t="shared" ref="G997:P997" si="48">G201</f>
        <v>0</v>
      </c>
      <c r="H997" s="77">
        <f t="shared" si="48"/>
        <v>0</v>
      </c>
      <c r="I997" s="77">
        <f t="shared" si="48"/>
        <v>0</v>
      </c>
      <c r="J997" s="77">
        <f t="shared" si="48"/>
        <v>0</v>
      </c>
      <c r="K997" s="77">
        <f t="shared" si="48"/>
        <v>0</v>
      </c>
      <c r="L997" s="77">
        <f t="shared" si="48"/>
        <v>0</v>
      </c>
      <c r="M997" s="77">
        <f t="shared" si="48"/>
        <v>0</v>
      </c>
      <c r="N997" s="77">
        <f t="shared" si="48"/>
        <v>0</v>
      </c>
      <c r="O997" s="77">
        <f t="shared" si="48"/>
        <v>0</v>
      </c>
      <c r="P997" s="77">
        <f t="shared" si="48"/>
        <v>0</v>
      </c>
      <c r="Q997" s="78"/>
    </row>
    <row r="998" spans="1:17" ht="15.6" hidden="1" customHeight="1" x14ac:dyDescent="0.2">
      <c r="A998" s="105"/>
      <c r="B998" s="105"/>
      <c r="C998" s="105"/>
      <c r="D998" s="105"/>
      <c r="E998" s="105"/>
      <c r="F998" s="76" t="s">
        <v>23</v>
      </c>
      <c r="G998" s="77">
        <f t="shared" ref="G998:P998" si="49">G202</f>
        <v>13.940600000000002</v>
      </c>
      <c r="H998" s="77">
        <f t="shared" si="49"/>
        <v>17.130600000000001</v>
      </c>
      <c r="I998" s="77">
        <f t="shared" si="49"/>
        <v>19.990599999999997</v>
      </c>
      <c r="J998" s="77">
        <f t="shared" si="49"/>
        <v>32.448599999999992</v>
      </c>
      <c r="K998" s="77">
        <f t="shared" si="49"/>
        <v>47.418599999999977</v>
      </c>
      <c r="L998" s="77">
        <f t="shared" si="49"/>
        <v>62.264600000000002</v>
      </c>
      <c r="M998" s="77">
        <f t="shared" si="49"/>
        <v>66.793599999999998</v>
      </c>
      <c r="N998" s="77">
        <f t="shared" si="49"/>
        <v>77.803600000000003</v>
      </c>
      <c r="O998" s="77">
        <f t="shared" si="49"/>
        <v>83.333600000000018</v>
      </c>
      <c r="P998" s="77">
        <f t="shared" si="49"/>
        <v>90.329600000000028</v>
      </c>
      <c r="Q998" s="78"/>
    </row>
    <row r="999" spans="1:17" ht="15.6" hidden="1" customHeight="1" x14ac:dyDescent="0.2">
      <c r="A999" s="105"/>
      <c r="B999" s="105"/>
      <c r="C999" s="105"/>
      <c r="D999" s="105"/>
      <c r="E999" s="105"/>
      <c r="F999" s="76" t="s">
        <v>24</v>
      </c>
      <c r="G999" s="77">
        <f t="shared" ref="G999:P999" si="50">G203</f>
        <v>5.1901000000000002</v>
      </c>
      <c r="H999" s="77">
        <f t="shared" si="50"/>
        <v>6.1141000000000005</v>
      </c>
      <c r="I999" s="77">
        <f t="shared" si="50"/>
        <v>7.1441000000000008</v>
      </c>
      <c r="J999" s="77">
        <f t="shared" si="50"/>
        <v>11.9061</v>
      </c>
      <c r="K999" s="77">
        <f t="shared" si="50"/>
        <v>13.4361</v>
      </c>
      <c r="L999" s="77">
        <f t="shared" si="50"/>
        <v>19.386099999999999</v>
      </c>
      <c r="M999" s="77">
        <f t="shared" si="50"/>
        <v>20.056099999999997</v>
      </c>
      <c r="N999" s="77">
        <f t="shared" si="50"/>
        <v>21.4861</v>
      </c>
      <c r="O999" s="77">
        <f t="shared" si="50"/>
        <v>21.7361</v>
      </c>
      <c r="P999" s="77">
        <f t="shared" si="50"/>
        <v>21.866099999999999</v>
      </c>
      <c r="Q999" s="78"/>
    </row>
    <row r="1000" spans="1:17" ht="15.6" hidden="1" customHeight="1" x14ac:dyDescent="0.2">
      <c r="A1000" s="105" t="s">
        <v>1133</v>
      </c>
      <c r="B1000" s="105"/>
      <c r="C1000" s="105"/>
      <c r="D1000" s="105"/>
      <c r="E1000" s="105"/>
      <c r="F1000" s="76" t="s">
        <v>28</v>
      </c>
      <c r="G1000" s="77">
        <f t="shared" ref="G1000:P1000" si="51">G266</f>
        <v>2.1500000000000004</v>
      </c>
      <c r="H1000" s="77">
        <f t="shared" si="51"/>
        <v>2.1500000000000004</v>
      </c>
      <c r="I1000" s="77">
        <f t="shared" si="51"/>
        <v>2.8500000000000005</v>
      </c>
      <c r="J1000" s="77">
        <f t="shared" si="51"/>
        <v>3.2100000000000004</v>
      </c>
      <c r="K1000" s="77">
        <f t="shared" si="51"/>
        <v>6.5600000000000005</v>
      </c>
      <c r="L1000" s="77">
        <f t="shared" si="51"/>
        <v>6.8400000000000007</v>
      </c>
      <c r="M1000" s="77">
        <f t="shared" si="51"/>
        <v>6.8400000000000007</v>
      </c>
      <c r="N1000" s="77">
        <f t="shared" si="51"/>
        <v>6.8400000000000007</v>
      </c>
      <c r="O1000" s="77">
        <f t="shared" si="51"/>
        <v>6.8400000000000007</v>
      </c>
      <c r="P1000" s="77">
        <f t="shared" si="51"/>
        <v>7.0500000000000007</v>
      </c>
      <c r="Q1000" s="78"/>
    </row>
    <row r="1001" spans="1:17" ht="15.6" hidden="1" customHeight="1" x14ac:dyDescent="0.2">
      <c r="A1001" s="105"/>
      <c r="B1001" s="105"/>
      <c r="C1001" s="105"/>
      <c r="D1001" s="105"/>
      <c r="E1001" s="105"/>
      <c r="F1001" s="76" t="s">
        <v>31</v>
      </c>
      <c r="G1001" s="77">
        <f t="shared" ref="G1001:P1001" si="52">G267</f>
        <v>4.1500000000000004</v>
      </c>
      <c r="H1001" s="77">
        <f t="shared" si="52"/>
        <v>4.6400000000000006</v>
      </c>
      <c r="I1001" s="77">
        <f t="shared" si="52"/>
        <v>5.74</v>
      </c>
      <c r="J1001" s="77">
        <f t="shared" si="52"/>
        <v>7.98</v>
      </c>
      <c r="K1001" s="77">
        <f t="shared" si="52"/>
        <v>15.470000000000002</v>
      </c>
      <c r="L1001" s="77">
        <f t="shared" si="52"/>
        <v>17.47</v>
      </c>
      <c r="M1001" s="77">
        <f t="shared" si="52"/>
        <v>20.23</v>
      </c>
      <c r="N1001" s="77">
        <f t="shared" si="52"/>
        <v>20.47</v>
      </c>
      <c r="O1001" s="77">
        <f t="shared" si="52"/>
        <v>36.059999999999995</v>
      </c>
      <c r="P1001" s="77">
        <f t="shared" si="52"/>
        <v>47.689999999999991</v>
      </c>
      <c r="Q1001" s="78"/>
    </row>
    <row r="1002" spans="1:17" ht="15.6" hidden="1" customHeight="1" x14ac:dyDescent="0.2">
      <c r="A1002" s="105"/>
      <c r="B1002" s="105"/>
      <c r="C1002" s="105"/>
      <c r="D1002" s="105"/>
      <c r="E1002" s="105"/>
      <c r="F1002" s="66" t="s">
        <v>32</v>
      </c>
      <c r="G1002" s="77">
        <f t="shared" ref="G1002:P1002" si="53">G268</f>
        <v>4.7289999999999992</v>
      </c>
      <c r="H1002" s="77">
        <f t="shared" si="53"/>
        <v>4.8289999999999997</v>
      </c>
      <c r="I1002" s="77">
        <f t="shared" si="53"/>
        <v>7.7990000000000004</v>
      </c>
      <c r="J1002" s="77">
        <f t="shared" si="53"/>
        <v>9.5599999999999987</v>
      </c>
      <c r="K1002" s="77">
        <f t="shared" si="53"/>
        <v>15.48</v>
      </c>
      <c r="L1002" s="77">
        <f t="shared" si="53"/>
        <v>18.120000000000005</v>
      </c>
      <c r="M1002" s="77">
        <f t="shared" si="53"/>
        <v>21.119999999999997</v>
      </c>
      <c r="N1002" s="77">
        <f t="shared" si="53"/>
        <v>21.249999999999996</v>
      </c>
      <c r="O1002" s="77">
        <f t="shared" si="53"/>
        <v>21.249999999999996</v>
      </c>
      <c r="P1002" s="77">
        <f t="shared" si="53"/>
        <v>30.259999999999994</v>
      </c>
      <c r="Q1002" s="78"/>
    </row>
    <row r="1003" spans="1:17" ht="15.6" hidden="1" customHeight="1" x14ac:dyDescent="0.2">
      <c r="A1003" s="105"/>
      <c r="B1003" s="105"/>
      <c r="C1003" s="105"/>
      <c r="D1003" s="105"/>
      <c r="E1003" s="105"/>
      <c r="F1003" s="76" t="s">
        <v>23</v>
      </c>
      <c r="G1003" s="77">
        <f t="shared" ref="G1003:P1003" si="54">G269</f>
        <v>11.028999999999998</v>
      </c>
      <c r="H1003" s="77">
        <f t="shared" si="54"/>
        <v>11.618999999999998</v>
      </c>
      <c r="I1003" s="77">
        <f t="shared" si="54"/>
        <v>16.388999999999999</v>
      </c>
      <c r="J1003" s="77">
        <f t="shared" si="54"/>
        <v>20.75</v>
      </c>
      <c r="K1003" s="77">
        <f t="shared" si="54"/>
        <v>37.510000000000005</v>
      </c>
      <c r="L1003" s="77">
        <f t="shared" si="54"/>
        <v>42.430000000000007</v>
      </c>
      <c r="M1003" s="77">
        <f t="shared" si="54"/>
        <v>48.190000000000005</v>
      </c>
      <c r="N1003" s="77">
        <f t="shared" si="54"/>
        <v>48.560000000000009</v>
      </c>
      <c r="O1003" s="77">
        <f t="shared" si="54"/>
        <v>64.150000000000006</v>
      </c>
      <c r="P1003" s="77">
        <f t="shared" si="54"/>
        <v>85</v>
      </c>
      <c r="Q1003" s="78"/>
    </row>
    <row r="1004" spans="1:17" ht="15.6" hidden="1" customHeight="1" x14ac:dyDescent="0.2">
      <c r="A1004" s="105"/>
      <c r="B1004" s="105"/>
      <c r="C1004" s="105"/>
      <c r="D1004" s="105"/>
      <c r="E1004" s="105"/>
      <c r="F1004" s="76" t="s">
        <v>24</v>
      </c>
      <c r="G1004" s="77">
        <f t="shared" ref="G1004:P1004" si="55">G270</f>
        <v>0</v>
      </c>
      <c r="H1004" s="77">
        <f t="shared" si="55"/>
        <v>0</v>
      </c>
      <c r="I1004" s="77">
        <f t="shared" si="55"/>
        <v>0</v>
      </c>
      <c r="J1004" s="77">
        <f t="shared" si="55"/>
        <v>0</v>
      </c>
      <c r="K1004" s="77">
        <f t="shared" si="55"/>
        <v>0</v>
      </c>
      <c r="L1004" s="77">
        <f t="shared" si="55"/>
        <v>0</v>
      </c>
      <c r="M1004" s="77">
        <f t="shared" si="55"/>
        <v>0</v>
      </c>
      <c r="N1004" s="77">
        <f t="shared" si="55"/>
        <v>0</v>
      </c>
      <c r="O1004" s="77">
        <f t="shared" si="55"/>
        <v>0</v>
      </c>
      <c r="P1004" s="77">
        <f t="shared" si="55"/>
        <v>0</v>
      </c>
      <c r="Q1004" s="78"/>
    </row>
    <row r="1005" spans="1:17" ht="15.6" hidden="1" customHeight="1" x14ac:dyDescent="0.2">
      <c r="A1005" s="105" t="s">
        <v>1134</v>
      </c>
      <c r="B1005" s="105"/>
      <c r="C1005" s="105"/>
      <c r="D1005" s="105"/>
      <c r="E1005" s="105"/>
      <c r="F1005" s="76" t="s">
        <v>28</v>
      </c>
      <c r="G1005" s="77">
        <f t="shared" ref="G1005:P1005" si="56">G290</f>
        <v>0.5</v>
      </c>
      <c r="H1005" s="77">
        <f t="shared" si="56"/>
        <v>0.5</v>
      </c>
      <c r="I1005" s="77">
        <f t="shared" si="56"/>
        <v>0.5</v>
      </c>
      <c r="J1005" s="77">
        <f t="shared" si="56"/>
        <v>0.5</v>
      </c>
      <c r="K1005" s="77">
        <f t="shared" si="56"/>
        <v>3</v>
      </c>
      <c r="L1005" s="77">
        <f t="shared" si="56"/>
        <v>3</v>
      </c>
      <c r="M1005" s="77">
        <f t="shared" si="56"/>
        <v>3</v>
      </c>
      <c r="N1005" s="77">
        <f t="shared" si="56"/>
        <v>3</v>
      </c>
      <c r="O1005" s="77">
        <f t="shared" si="56"/>
        <v>3</v>
      </c>
      <c r="P1005" s="77">
        <f t="shared" si="56"/>
        <v>3</v>
      </c>
      <c r="Q1005" s="78"/>
    </row>
    <row r="1006" spans="1:17" ht="15.6" hidden="1" customHeight="1" x14ac:dyDescent="0.2">
      <c r="A1006" s="105"/>
      <c r="B1006" s="105"/>
      <c r="C1006" s="105"/>
      <c r="D1006" s="105"/>
      <c r="E1006" s="105"/>
      <c r="F1006" s="76" t="s">
        <v>31</v>
      </c>
      <c r="G1006" s="77">
        <f t="shared" ref="G1006:P1006" si="57">G291</f>
        <v>4</v>
      </c>
      <c r="H1006" s="77">
        <f t="shared" si="57"/>
        <v>4.49</v>
      </c>
      <c r="I1006" s="77">
        <f t="shared" si="57"/>
        <v>5.59</v>
      </c>
      <c r="J1006" s="77">
        <f t="shared" si="57"/>
        <v>5.59</v>
      </c>
      <c r="K1006" s="77">
        <f t="shared" si="57"/>
        <v>13.716999999999999</v>
      </c>
      <c r="L1006" s="77">
        <f t="shared" si="57"/>
        <v>15.717000000000001</v>
      </c>
      <c r="M1006" s="77">
        <f t="shared" si="57"/>
        <v>15.717000000000001</v>
      </c>
      <c r="N1006" s="77">
        <f t="shared" si="57"/>
        <v>15.717000000000001</v>
      </c>
      <c r="O1006" s="77">
        <f t="shared" si="57"/>
        <v>23.607000000000003</v>
      </c>
      <c r="P1006" s="77">
        <f t="shared" si="57"/>
        <v>28.687000000000005</v>
      </c>
      <c r="Q1006" s="78"/>
    </row>
    <row r="1007" spans="1:17" ht="15.6" hidden="1" customHeight="1" x14ac:dyDescent="0.2">
      <c r="A1007" s="105"/>
      <c r="B1007" s="105"/>
      <c r="C1007" s="105"/>
      <c r="D1007" s="105"/>
      <c r="E1007" s="105"/>
      <c r="F1007" s="66" t="s">
        <v>32</v>
      </c>
      <c r="G1007" s="77">
        <f t="shared" ref="G1007:P1007" si="58">G292</f>
        <v>1</v>
      </c>
      <c r="H1007" s="77">
        <f t="shared" si="58"/>
        <v>1</v>
      </c>
      <c r="I1007" s="77">
        <f t="shared" si="58"/>
        <v>3.5</v>
      </c>
      <c r="J1007" s="77">
        <f t="shared" si="58"/>
        <v>3.5</v>
      </c>
      <c r="K1007" s="77">
        <f t="shared" si="58"/>
        <v>3.5</v>
      </c>
      <c r="L1007" s="77">
        <f t="shared" si="58"/>
        <v>5.5</v>
      </c>
      <c r="M1007" s="77">
        <f t="shared" si="58"/>
        <v>5.5</v>
      </c>
      <c r="N1007" s="77">
        <f t="shared" si="58"/>
        <v>5.5</v>
      </c>
      <c r="O1007" s="77">
        <f t="shared" si="58"/>
        <v>5.5</v>
      </c>
      <c r="P1007" s="77">
        <f t="shared" si="58"/>
        <v>5.5</v>
      </c>
      <c r="Q1007" s="78"/>
    </row>
    <row r="1008" spans="1:17" ht="15.6" hidden="1" customHeight="1" x14ac:dyDescent="0.2">
      <c r="A1008" s="105"/>
      <c r="B1008" s="105"/>
      <c r="C1008" s="105"/>
      <c r="D1008" s="105"/>
      <c r="E1008" s="105"/>
      <c r="F1008" s="76" t="s">
        <v>23</v>
      </c>
      <c r="G1008" s="77">
        <f t="shared" ref="G1008:P1008" si="59">G293</f>
        <v>5.5</v>
      </c>
      <c r="H1008" s="77">
        <f t="shared" si="59"/>
        <v>5.99</v>
      </c>
      <c r="I1008" s="77">
        <f t="shared" si="59"/>
        <v>9.59</v>
      </c>
      <c r="J1008" s="77">
        <f t="shared" si="59"/>
        <v>9.59</v>
      </c>
      <c r="K1008" s="77">
        <f t="shared" si="59"/>
        <v>20.216999999999999</v>
      </c>
      <c r="L1008" s="77">
        <f t="shared" si="59"/>
        <v>24.217000000000006</v>
      </c>
      <c r="M1008" s="77">
        <f t="shared" si="59"/>
        <v>24.217000000000006</v>
      </c>
      <c r="N1008" s="77">
        <f t="shared" si="59"/>
        <v>24.217000000000006</v>
      </c>
      <c r="O1008" s="77">
        <f t="shared" si="59"/>
        <v>32.106999999999999</v>
      </c>
      <c r="P1008" s="77">
        <f t="shared" si="59"/>
        <v>37.187000000000005</v>
      </c>
      <c r="Q1008" s="78"/>
    </row>
    <row r="1009" spans="1:17" ht="15.6" hidden="1" customHeight="1" x14ac:dyDescent="0.2">
      <c r="A1009" s="105"/>
      <c r="B1009" s="105"/>
      <c r="C1009" s="105"/>
      <c r="D1009" s="105"/>
      <c r="E1009" s="105"/>
      <c r="F1009" s="76" t="s">
        <v>24</v>
      </c>
      <c r="G1009" s="77">
        <f t="shared" ref="G1009:P1009" si="60">G294</f>
        <v>0</v>
      </c>
      <c r="H1009" s="77">
        <f t="shared" si="60"/>
        <v>0</v>
      </c>
      <c r="I1009" s="77">
        <f t="shared" si="60"/>
        <v>0</v>
      </c>
      <c r="J1009" s="77">
        <f t="shared" si="60"/>
        <v>0</v>
      </c>
      <c r="K1009" s="77">
        <f t="shared" si="60"/>
        <v>0</v>
      </c>
      <c r="L1009" s="77">
        <f t="shared" si="60"/>
        <v>0</v>
      </c>
      <c r="M1009" s="77">
        <f t="shared" si="60"/>
        <v>0</v>
      </c>
      <c r="N1009" s="77">
        <f t="shared" si="60"/>
        <v>0</v>
      </c>
      <c r="O1009" s="77">
        <f t="shared" si="60"/>
        <v>0</v>
      </c>
      <c r="P1009" s="77">
        <f t="shared" si="60"/>
        <v>0</v>
      </c>
      <c r="Q1009" s="78"/>
    </row>
    <row r="1010" spans="1:17" ht="15.6" hidden="1" customHeight="1" x14ac:dyDescent="0.2">
      <c r="A1010" s="105" t="s">
        <v>1135</v>
      </c>
      <c r="B1010" s="105"/>
      <c r="C1010" s="105"/>
      <c r="D1010" s="105"/>
      <c r="E1010" s="105"/>
      <c r="F1010" s="76" t="s">
        <v>28</v>
      </c>
      <c r="G1010" s="77">
        <f t="shared" ref="G1010:P1010" si="61">G327</f>
        <v>0.51</v>
      </c>
      <c r="H1010" s="77">
        <f t="shared" si="61"/>
        <v>0.54</v>
      </c>
      <c r="I1010" s="77">
        <f t="shared" si="61"/>
        <v>2.5299999999999998</v>
      </c>
      <c r="J1010" s="77">
        <f t="shared" si="61"/>
        <v>2.7699999999999996</v>
      </c>
      <c r="K1010" s="77">
        <f t="shared" si="61"/>
        <v>3.62</v>
      </c>
      <c r="L1010" s="77">
        <f t="shared" si="61"/>
        <v>11.179999999999998</v>
      </c>
      <c r="M1010" s="77">
        <f t="shared" si="61"/>
        <v>11.319999999999999</v>
      </c>
      <c r="N1010" s="77">
        <f t="shared" si="61"/>
        <v>11.589999999999998</v>
      </c>
      <c r="O1010" s="77">
        <f t="shared" si="61"/>
        <v>12.419999999999998</v>
      </c>
      <c r="P1010" s="77">
        <f t="shared" si="61"/>
        <v>14.149999999999999</v>
      </c>
      <c r="Q1010" s="78"/>
    </row>
    <row r="1011" spans="1:17" ht="15.6" hidden="1" customHeight="1" x14ac:dyDescent="0.2">
      <c r="A1011" s="105"/>
      <c r="B1011" s="105"/>
      <c r="C1011" s="105"/>
      <c r="D1011" s="105"/>
      <c r="E1011" s="105"/>
      <c r="F1011" s="76" t="s">
        <v>31</v>
      </c>
      <c r="G1011" s="77">
        <f t="shared" ref="G1011:P1011" si="62">G328</f>
        <v>0.89999999999999991</v>
      </c>
      <c r="H1011" s="77">
        <f t="shared" si="62"/>
        <v>1.6999999999999997</v>
      </c>
      <c r="I1011" s="77">
        <f t="shared" si="62"/>
        <v>3.1399999999999997</v>
      </c>
      <c r="J1011" s="77">
        <f t="shared" si="62"/>
        <v>3.1399999999999997</v>
      </c>
      <c r="K1011" s="77">
        <f t="shared" si="62"/>
        <v>3.4399999999999995</v>
      </c>
      <c r="L1011" s="77">
        <f t="shared" si="62"/>
        <v>3.4399999999999995</v>
      </c>
      <c r="M1011" s="77">
        <f t="shared" si="62"/>
        <v>3.7099999999999995</v>
      </c>
      <c r="N1011" s="77">
        <f t="shared" si="62"/>
        <v>4.01</v>
      </c>
      <c r="O1011" s="77">
        <f t="shared" si="62"/>
        <v>4.3099999999999987</v>
      </c>
      <c r="P1011" s="77">
        <f t="shared" si="62"/>
        <v>5.4399999999999977</v>
      </c>
      <c r="Q1011" s="78"/>
    </row>
    <row r="1012" spans="1:17" ht="15.6" hidden="1" customHeight="1" x14ac:dyDescent="0.2">
      <c r="A1012" s="105"/>
      <c r="B1012" s="105"/>
      <c r="C1012" s="105"/>
      <c r="D1012" s="105"/>
      <c r="E1012" s="105"/>
      <c r="F1012" s="66" t="s">
        <v>32</v>
      </c>
      <c r="G1012" s="77">
        <f t="shared" ref="G1012:P1012" si="63">G329</f>
        <v>0</v>
      </c>
      <c r="H1012" s="77">
        <f t="shared" si="63"/>
        <v>0</v>
      </c>
      <c r="I1012" s="77">
        <f t="shared" si="63"/>
        <v>0</v>
      </c>
      <c r="J1012" s="77">
        <f t="shared" si="63"/>
        <v>0</v>
      </c>
      <c r="K1012" s="77">
        <f t="shared" si="63"/>
        <v>0</v>
      </c>
      <c r="L1012" s="77">
        <f t="shared" si="63"/>
        <v>0</v>
      </c>
      <c r="M1012" s="77">
        <f t="shared" si="63"/>
        <v>0</v>
      </c>
      <c r="N1012" s="77">
        <f t="shared" si="63"/>
        <v>0</v>
      </c>
      <c r="O1012" s="77">
        <f t="shared" si="63"/>
        <v>0</v>
      </c>
      <c r="P1012" s="77">
        <f t="shared" si="63"/>
        <v>0</v>
      </c>
      <c r="Q1012" s="78"/>
    </row>
    <row r="1013" spans="1:17" ht="15.6" hidden="1" customHeight="1" x14ac:dyDescent="0.2">
      <c r="A1013" s="105"/>
      <c r="B1013" s="105"/>
      <c r="C1013" s="105"/>
      <c r="D1013" s="105"/>
      <c r="E1013" s="105"/>
      <c r="F1013" s="76" t="s">
        <v>23</v>
      </c>
      <c r="G1013" s="77">
        <f t="shared" ref="G1013:P1013" si="64">G330</f>
        <v>1.41</v>
      </c>
      <c r="H1013" s="77">
        <f t="shared" si="64"/>
        <v>2.2399999999999998</v>
      </c>
      <c r="I1013" s="77">
        <f t="shared" si="64"/>
        <v>5.6700000000000017</v>
      </c>
      <c r="J1013" s="77">
        <f t="shared" si="64"/>
        <v>5.9100000000000019</v>
      </c>
      <c r="K1013" s="77">
        <f t="shared" si="64"/>
        <v>7.0600000000000014</v>
      </c>
      <c r="L1013" s="77">
        <f t="shared" si="64"/>
        <v>14.62</v>
      </c>
      <c r="M1013" s="77">
        <f t="shared" si="64"/>
        <v>15.03</v>
      </c>
      <c r="N1013" s="77">
        <f t="shared" si="64"/>
        <v>15.6</v>
      </c>
      <c r="O1013" s="77">
        <f t="shared" si="64"/>
        <v>16.73</v>
      </c>
      <c r="P1013" s="77">
        <f t="shared" si="64"/>
        <v>19.590000000000003</v>
      </c>
      <c r="Q1013" s="78"/>
    </row>
    <row r="1014" spans="1:17" ht="15.6" hidden="1" customHeight="1" x14ac:dyDescent="0.2">
      <c r="A1014" s="105"/>
      <c r="B1014" s="105"/>
      <c r="C1014" s="105"/>
      <c r="D1014" s="105"/>
      <c r="E1014" s="105"/>
      <c r="F1014" s="76" t="s">
        <v>24</v>
      </c>
      <c r="G1014" s="77">
        <f t="shared" ref="G1014:P1014" si="65">G331</f>
        <v>0</v>
      </c>
      <c r="H1014" s="77">
        <f t="shared" si="65"/>
        <v>0</v>
      </c>
      <c r="I1014" s="77">
        <f t="shared" si="65"/>
        <v>0</v>
      </c>
      <c r="J1014" s="77">
        <f t="shared" si="65"/>
        <v>0</v>
      </c>
      <c r="K1014" s="77">
        <f t="shared" si="65"/>
        <v>0</v>
      </c>
      <c r="L1014" s="77">
        <f t="shared" si="65"/>
        <v>0</v>
      </c>
      <c r="M1014" s="77">
        <f t="shared" si="65"/>
        <v>0</v>
      </c>
      <c r="N1014" s="77">
        <f t="shared" si="65"/>
        <v>0</v>
      </c>
      <c r="O1014" s="77">
        <f t="shared" si="65"/>
        <v>0</v>
      </c>
      <c r="P1014" s="77">
        <f t="shared" si="65"/>
        <v>0</v>
      </c>
      <c r="Q1014" s="78"/>
    </row>
    <row r="1015" spans="1:17" ht="15.6" hidden="1" customHeight="1" x14ac:dyDescent="0.2">
      <c r="A1015" s="105" t="s">
        <v>1136</v>
      </c>
      <c r="B1015" s="105"/>
      <c r="C1015" s="105"/>
      <c r="D1015" s="105"/>
      <c r="E1015" s="105"/>
      <c r="F1015" s="76" t="s">
        <v>28</v>
      </c>
      <c r="G1015" s="77">
        <f t="shared" ref="G1015:P1015" si="66">G336</f>
        <v>0</v>
      </c>
      <c r="H1015" s="77">
        <f t="shared" si="66"/>
        <v>0</v>
      </c>
      <c r="I1015" s="77">
        <f t="shared" si="66"/>
        <v>0</v>
      </c>
      <c r="J1015" s="77">
        <f t="shared" si="66"/>
        <v>0</v>
      </c>
      <c r="K1015" s="77">
        <f t="shared" si="66"/>
        <v>0</v>
      </c>
      <c r="L1015" s="77">
        <f t="shared" si="66"/>
        <v>6.07</v>
      </c>
      <c r="M1015" s="77">
        <f t="shared" si="66"/>
        <v>6.07</v>
      </c>
      <c r="N1015" s="77">
        <f t="shared" si="66"/>
        <v>6.07</v>
      </c>
      <c r="O1015" s="77">
        <f t="shared" si="66"/>
        <v>6.07</v>
      </c>
      <c r="P1015" s="77">
        <f t="shared" si="66"/>
        <v>6.07</v>
      </c>
      <c r="Q1015" s="78"/>
    </row>
    <row r="1016" spans="1:17" ht="15.6" hidden="1" customHeight="1" x14ac:dyDescent="0.2">
      <c r="A1016" s="105"/>
      <c r="B1016" s="105"/>
      <c r="C1016" s="105"/>
      <c r="D1016" s="105"/>
      <c r="E1016" s="105"/>
      <c r="F1016" s="76" t="s">
        <v>31</v>
      </c>
      <c r="G1016" s="77">
        <f t="shared" ref="G1016:P1016" si="67">G337</f>
        <v>0</v>
      </c>
      <c r="H1016" s="77">
        <f t="shared" si="67"/>
        <v>0</v>
      </c>
      <c r="I1016" s="77">
        <f t="shared" si="67"/>
        <v>0</v>
      </c>
      <c r="J1016" s="77">
        <f t="shared" si="67"/>
        <v>0</v>
      </c>
      <c r="K1016" s="77">
        <f t="shared" si="67"/>
        <v>0</v>
      </c>
      <c r="L1016" s="77">
        <f t="shared" si="67"/>
        <v>0</v>
      </c>
      <c r="M1016" s="77">
        <f t="shared" si="67"/>
        <v>0</v>
      </c>
      <c r="N1016" s="77">
        <f t="shared" si="67"/>
        <v>0</v>
      </c>
      <c r="O1016" s="77">
        <f t="shared" si="67"/>
        <v>0</v>
      </c>
      <c r="P1016" s="77">
        <f t="shared" si="67"/>
        <v>0</v>
      </c>
      <c r="Q1016" s="78"/>
    </row>
    <row r="1017" spans="1:17" ht="15.6" hidden="1" customHeight="1" x14ac:dyDescent="0.2">
      <c r="A1017" s="105"/>
      <c r="B1017" s="105"/>
      <c r="C1017" s="105"/>
      <c r="D1017" s="105"/>
      <c r="E1017" s="105"/>
      <c r="F1017" s="66" t="s">
        <v>32</v>
      </c>
      <c r="G1017" s="77">
        <f t="shared" ref="G1017:P1017" si="68">G338</f>
        <v>0</v>
      </c>
      <c r="H1017" s="77">
        <f t="shared" si="68"/>
        <v>0</v>
      </c>
      <c r="I1017" s="77">
        <f t="shared" si="68"/>
        <v>0</v>
      </c>
      <c r="J1017" s="77">
        <f t="shared" si="68"/>
        <v>0</v>
      </c>
      <c r="K1017" s="77">
        <f t="shared" si="68"/>
        <v>0</v>
      </c>
      <c r="L1017" s="77">
        <f t="shared" si="68"/>
        <v>0</v>
      </c>
      <c r="M1017" s="77">
        <f t="shared" si="68"/>
        <v>0</v>
      </c>
      <c r="N1017" s="77">
        <f t="shared" si="68"/>
        <v>0</v>
      </c>
      <c r="O1017" s="77">
        <f t="shared" si="68"/>
        <v>0</v>
      </c>
      <c r="P1017" s="77">
        <f t="shared" si="68"/>
        <v>0</v>
      </c>
      <c r="Q1017" s="78"/>
    </row>
    <row r="1018" spans="1:17" ht="15.6" hidden="1" customHeight="1" x14ac:dyDescent="0.2">
      <c r="A1018" s="105"/>
      <c r="B1018" s="105"/>
      <c r="C1018" s="105"/>
      <c r="D1018" s="105"/>
      <c r="E1018" s="105"/>
      <c r="F1018" s="76" t="s">
        <v>23</v>
      </c>
      <c r="G1018" s="77">
        <f t="shared" ref="G1018:P1018" si="69">G339</f>
        <v>0</v>
      </c>
      <c r="H1018" s="77">
        <f t="shared" si="69"/>
        <v>0</v>
      </c>
      <c r="I1018" s="77">
        <f t="shared" si="69"/>
        <v>0</v>
      </c>
      <c r="J1018" s="77">
        <f t="shared" si="69"/>
        <v>0</v>
      </c>
      <c r="K1018" s="77">
        <f t="shared" si="69"/>
        <v>0</v>
      </c>
      <c r="L1018" s="77">
        <f t="shared" si="69"/>
        <v>6.07</v>
      </c>
      <c r="M1018" s="77">
        <f t="shared" si="69"/>
        <v>6.07</v>
      </c>
      <c r="N1018" s="77">
        <f t="shared" si="69"/>
        <v>6.07</v>
      </c>
      <c r="O1018" s="77">
        <f t="shared" si="69"/>
        <v>6.07</v>
      </c>
      <c r="P1018" s="77">
        <f t="shared" si="69"/>
        <v>6.07</v>
      </c>
      <c r="Q1018" s="78"/>
    </row>
    <row r="1019" spans="1:17" ht="15.6" hidden="1" customHeight="1" x14ac:dyDescent="0.2">
      <c r="A1019" s="105"/>
      <c r="B1019" s="105"/>
      <c r="C1019" s="105"/>
      <c r="D1019" s="105"/>
      <c r="E1019" s="105"/>
      <c r="F1019" s="76" t="s">
        <v>24</v>
      </c>
      <c r="G1019" s="77">
        <f t="shared" ref="G1019:P1019" si="70">G340</f>
        <v>0</v>
      </c>
      <c r="H1019" s="77">
        <f t="shared" si="70"/>
        <v>0</v>
      </c>
      <c r="I1019" s="77">
        <f t="shared" si="70"/>
        <v>0</v>
      </c>
      <c r="J1019" s="77">
        <f t="shared" si="70"/>
        <v>0</v>
      </c>
      <c r="K1019" s="77">
        <f t="shared" si="70"/>
        <v>0</v>
      </c>
      <c r="L1019" s="77">
        <f t="shared" si="70"/>
        <v>0</v>
      </c>
      <c r="M1019" s="77">
        <f t="shared" si="70"/>
        <v>0</v>
      </c>
      <c r="N1019" s="77">
        <f t="shared" si="70"/>
        <v>0</v>
      </c>
      <c r="O1019" s="77">
        <f t="shared" si="70"/>
        <v>0</v>
      </c>
      <c r="P1019" s="77">
        <f t="shared" si="70"/>
        <v>0</v>
      </c>
      <c r="Q1019" s="78"/>
    </row>
    <row r="1020" spans="1:17" ht="15.6" hidden="1" customHeight="1" x14ac:dyDescent="0.2">
      <c r="A1020" s="105" t="s">
        <v>1137</v>
      </c>
      <c r="B1020" s="105"/>
      <c r="C1020" s="105"/>
      <c r="D1020" s="105"/>
      <c r="E1020" s="105"/>
      <c r="F1020" s="76" t="s">
        <v>28</v>
      </c>
      <c r="G1020" s="77">
        <f t="shared" ref="G1020:P1020" si="71">G355</f>
        <v>3.51</v>
      </c>
      <c r="H1020" s="77">
        <f t="shared" si="71"/>
        <v>8.69</v>
      </c>
      <c r="I1020" s="77">
        <f t="shared" si="71"/>
        <v>8.69</v>
      </c>
      <c r="J1020" s="77">
        <f t="shared" si="71"/>
        <v>8.69</v>
      </c>
      <c r="K1020" s="77">
        <f t="shared" si="71"/>
        <v>8.69</v>
      </c>
      <c r="L1020" s="77">
        <f t="shared" si="71"/>
        <v>11.53</v>
      </c>
      <c r="M1020" s="77">
        <f t="shared" si="71"/>
        <v>14.2</v>
      </c>
      <c r="N1020" s="77">
        <f t="shared" si="71"/>
        <v>14.2</v>
      </c>
      <c r="O1020" s="77">
        <f t="shared" si="71"/>
        <v>14.2</v>
      </c>
      <c r="P1020" s="77">
        <f t="shared" si="71"/>
        <v>16.869999999999997</v>
      </c>
      <c r="Q1020" s="78"/>
    </row>
    <row r="1021" spans="1:17" ht="15.6" hidden="1" customHeight="1" x14ac:dyDescent="0.2">
      <c r="A1021" s="105"/>
      <c r="B1021" s="105"/>
      <c r="C1021" s="105"/>
      <c r="D1021" s="105"/>
      <c r="E1021" s="105"/>
      <c r="F1021" s="76" t="s">
        <v>31</v>
      </c>
      <c r="G1021" s="77">
        <f t="shared" ref="G1021:P1021" si="72">G356</f>
        <v>0</v>
      </c>
      <c r="H1021" s="77">
        <f t="shared" si="72"/>
        <v>0</v>
      </c>
      <c r="I1021" s="77">
        <f t="shared" si="72"/>
        <v>0</v>
      </c>
      <c r="J1021" s="77">
        <f t="shared" si="72"/>
        <v>5.18</v>
      </c>
      <c r="K1021" s="77">
        <f t="shared" si="72"/>
        <v>5.18</v>
      </c>
      <c r="L1021" s="77">
        <f t="shared" si="72"/>
        <v>5.18</v>
      </c>
      <c r="M1021" s="77">
        <f t="shared" si="72"/>
        <v>5.18</v>
      </c>
      <c r="N1021" s="77">
        <f t="shared" si="72"/>
        <v>5.18</v>
      </c>
      <c r="O1021" s="77">
        <f t="shared" si="72"/>
        <v>5.18</v>
      </c>
      <c r="P1021" s="77">
        <f t="shared" si="72"/>
        <v>18.189999999999998</v>
      </c>
      <c r="Q1021" s="78"/>
    </row>
    <row r="1022" spans="1:17" ht="15.6" hidden="1" customHeight="1" x14ac:dyDescent="0.2">
      <c r="A1022" s="105"/>
      <c r="B1022" s="105"/>
      <c r="C1022" s="105"/>
      <c r="D1022" s="105"/>
      <c r="E1022" s="105"/>
      <c r="F1022" s="66" t="s">
        <v>32</v>
      </c>
      <c r="G1022" s="77">
        <f t="shared" ref="G1022:P1022" si="73">G357</f>
        <v>0</v>
      </c>
      <c r="H1022" s="77">
        <f t="shared" si="73"/>
        <v>0</v>
      </c>
      <c r="I1022" s="77">
        <f t="shared" si="73"/>
        <v>0</v>
      </c>
      <c r="J1022" s="77">
        <f t="shared" si="73"/>
        <v>0</v>
      </c>
      <c r="K1022" s="77">
        <f t="shared" si="73"/>
        <v>0</v>
      </c>
      <c r="L1022" s="77">
        <f t="shared" si="73"/>
        <v>0</v>
      </c>
      <c r="M1022" s="77">
        <f t="shared" si="73"/>
        <v>0</v>
      </c>
      <c r="N1022" s="77">
        <f t="shared" si="73"/>
        <v>0</v>
      </c>
      <c r="O1022" s="77">
        <f t="shared" si="73"/>
        <v>0</v>
      </c>
      <c r="P1022" s="77">
        <f t="shared" si="73"/>
        <v>0</v>
      </c>
      <c r="Q1022" s="78"/>
    </row>
    <row r="1023" spans="1:17" ht="15.6" hidden="1" customHeight="1" x14ac:dyDescent="0.2">
      <c r="A1023" s="105"/>
      <c r="B1023" s="105"/>
      <c r="C1023" s="105"/>
      <c r="D1023" s="105"/>
      <c r="E1023" s="105"/>
      <c r="F1023" s="76" t="s">
        <v>23</v>
      </c>
      <c r="G1023" s="77">
        <f t="shared" ref="G1023:P1023" si="74">G358</f>
        <v>3.51</v>
      </c>
      <c r="H1023" s="77">
        <f t="shared" si="74"/>
        <v>8.69</v>
      </c>
      <c r="I1023" s="77">
        <f t="shared" si="74"/>
        <v>8.69</v>
      </c>
      <c r="J1023" s="77">
        <f t="shared" si="74"/>
        <v>13.87</v>
      </c>
      <c r="K1023" s="77">
        <f t="shared" si="74"/>
        <v>13.87</v>
      </c>
      <c r="L1023" s="77">
        <f t="shared" si="74"/>
        <v>16.71</v>
      </c>
      <c r="M1023" s="77">
        <f t="shared" si="74"/>
        <v>19.38</v>
      </c>
      <c r="N1023" s="77">
        <f t="shared" si="74"/>
        <v>19.38</v>
      </c>
      <c r="O1023" s="77">
        <f t="shared" si="74"/>
        <v>19.38</v>
      </c>
      <c r="P1023" s="77">
        <f t="shared" si="74"/>
        <v>35.06</v>
      </c>
      <c r="Q1023" s="78"/>
    </row>
    <row r="1024" spans="1:17" ht="15.6" hidden="1" customHeight="1" x14ac:dyDescent="0.2">
      <c r="A1024" s="105"/>
      <c r="B1024" s="105"/>
      <c r="C1024" s="105"/>
      <c r="D1024" s="105"/>
      <c r="E1024" s="105"/>
      <c r="F1024" s="76" t="s">
        <v>24</v>
      </c>
      <c r="G1024" s="77">
        <f t="shared" ref="G1024:P1024" si="75">G359</f>
        <v>0</v>
      </c>
      <c r="H1024" s="77">
        <f t="shared" si="75"/>
        <v>0</v>
      </c>
      <c r="I1024" s="77">
        <f t="shared" si="75"/>
        <v>0</v>
      </c>
      <c r="J1024" s="77">
        <f t="shared" si="75"/>
        <v>0</v>
      </c>
      <c r="K1024" s="77">
        <f t="shared" si="75"/>
        <v>0</v>
      </c>
      <c r="L1024" s="77">
        <f t="shared" si="75"/>
        <v>0</v>
      </c>
      <c r="M1024" s="77">
        <f t="shared" si="75"/>
        <v>0</v>
      </c>
      <c r="N1024" s="77">
        <f t="shared" si="75"/>
        <v>0</v>
      </c>
      <c r="O1024" s="77">
        <f t="shared" si="75"/>
        <v>0</v>
      </c>
      <c r="P1024" s="77">
        <f t="shared" si="75"/>
        <v>0</v>
      </c>
      <c r="Q1024" s="78"/>
    </row>
    <row r="1025" spans="1:18" ht="15.6" hidden="1" customHeight="1" x14ac:dyDescent="0.2">
      <c r="A1025" s="105" t="s">
        <v>1138</v>
      </c>
      <c r="B1025" s="105"/>
      <c r="C1025" s="105"/>
      <c r="D1025" s="105"/>
      <c r="E1025" s="105"/>
      <c r="F1025" s="76" t="s">
        <v>28</v>
      </c>
      <c r="G1025" s="77">
        <f t="shared" ref="G1025:P1025" si="76">G369</f>
        <v>3.51</v>
      </c>
      <c r="H1025" s="77">
        <f t="shared" si="76"/>
        <v>8.69</v>
      </c>
      <c r="I1025" s="77">
        <f t="shared" si="76"/>
        <v>8.69</v>
      </c>
      <c r="J1025" s="77">
        <f t="shared" si="76"/>
        <v>8.69</v>
      </c>
      <c r="K1025" s="77">
        <f t="shared" si="76"/>
        <v>8.69</v>
      </c>
      <c r="L1025" s="77">
        <f t="shared" si="76"/>
        <v>11.53</v>
      </c>
      <c r="M1025" s="77">
        <f t="shared" si="76"/>
        <v>14.2</v>
      </c>
      <c r="N1025" s="77">
        <f t="shared" si="76"/>
        <v>14.2</v>
      </c>
      <c r="O1025" s="77">
        <f t="shared" si="76"/>
        <v>14.2</v>
      </c>
      <c r="P1025" s="77">
        <f t="shared" si="76"/>
        <v>16.869999999999997</v>
      </c>
      <c r="Q1025" s="78"/>
    </row>
    <row r="1026" spans="1:18" ht="15.6" hidden="1" customHeight="1" x14ac:dyDescent="0.2">
      <c r="A1026" s="105"/>
      <c r="B1026" s="105"/>
      <c r="C1026" s="105"/>
      <c r="D1026" s="105"/>
      <c r="E1026" s="105"/>
      <c r="F1026" s="76" t="s">
        <v>31</v>
      </c>
      <c r="G1026" s="77">
        <f t="shared" ref="G1026:P1026" si="77">G370</f>
        <v>0</v>
      </c>
      <c r="H1026" s="77">
        <f t="shared" si="77"/>
        <v>0</v>
      </c>
      <c r="I1026" s="77">
        <f t="shared" si="77"/>
        <v>0</v>
      </c>
      <c r="J1026" s="77">
        <f t="shared" si="77"/>
        <v>0</v>
      </c>
      <c r="K1026" s="77">
        <f t="shared" si="77"/>
        <v>0</v>
      </c>
      <c r="L1026" s="77">
        <f t="shared" si="77"/>
        <v>0</v>
      </c>
      <c r="M1026" s="77">
        <f t="shared" si="77"/>
        <v>0</v>
      </c>
      <c r="N1026" s="77">
        <f t="shared" si="77"/>
        <v>0</v>
      </c>
      <c r="O1026" s="77">
        <f t="shared" si="77"/>
        <v>0</v>
      </c>
      <c r="P1026" s="77">
        <f t="shared" si="77"/>
        <v>4.66</v>
      </c>
      <c r="Q1026" s="78"/>
    </row>
    <row r="1027" spans="1:18" ht="15.6" hidden="1" customHeight="1" x14ac:dyDescent="0.2">
      <c r="A1027" s="105"/>
      <c r="B1027" s="105"/>
      <c r="C1027" s="105"/>
      <c r="D1027" s="105"/>
      <c r="E1027" s="105"/>
      <c r="F1027" s="66" t="s">
        <v>32</v>
      </c>
      <c r="G1027" s="77">
        <f t="shared" ref="G1027:P1027" si="78">G371</f>
        <v>0</v>
      </c>
      <c r="H1027" s="77">
        <f t="shared" si="78"/>
        <v>0</v>
      </c>
      <c r="I1027" s="77">
        <f t="shared" si="78"/>
        <v>0</v>
      </c>
      <c r="J1027" s="77">
        <f t="shared" si="78"/>
        <v>0</v>
      </c>
      <c r="K1027" s="77">
        <f t="shared" si="78"/>
        <v>0</v>
      </c>
      <c r="L1027" s="77">
        <f t="shared" si="78"/>
        <v>0</v>
      </c>
      <c r="M1027" s="77">
        <f t="shared" si="78"/>
        <v>0</v>
      </c>
      <c r="N1027" s="77">
        <f t="shared" si="78"/>
        <v>0</v>
      </c>
      <c r="O1027" s="77">
        <f t="shared" si="78"/>
        <v>0</v>
      </c>
      <c r="P1027" s="77">
        <f t="shared" si="78"/>
        <v>0</v>
      </c>
      <c r="Q1027" s="78"/>
    </row>
    <row r="1028" spans="1:18" ht="15.6" hidden="1" customHeight="1" x14ac:dyDescent="0.2">
      <c r="A1028" s="105"/>
      <c r="B1028" s="105"/>
      <c r="C1028" s="105"/>
      <c r="D1028" s="105"/>
      <c r="E1028" s="105"/>
      <c r="F1028" s="76" t="s">
        <v>23</v>
      </c>
      <c r="G1028" s="77">
        <f t="shared" ref="G1028:P1028" si="79">G372</f>
        <v>3.51</v>
      </c>
      <c r="H1028" s="77">
        <f t="shared" si="79"/>
        <v>8.69</v>
      </c>
      <c r="I1028" s="77">
        <f t="shared" si="79"/>
        <v>8.69</v>
      </c>
      <c r="J1028" s="77">
        <f t="shared" si="79"/>
        <v>8.69</v>
      </c>
      <c r="K1028" s="77">
        <f t="shared" si="79"/>
        <v>8.69</v>
      </c>
      <c r="L1028" s="77">
        <f t="shared" si="79"/>
        <v>11.53</v>
      </c>
      <c r="M1028" s="77">
        <f t="shared" si="79"/>
        <v>14.2</v>
      </c>
      <c r="N1028" s="77">
        <f t="shared" si="79"/>
        <v>14.2</v>
      </c>
      <c r="O1028" s="77">
        <f t="shared" si="79"/>
        <v>14.2</v>
      </c>
      <c r="P1028" s="77">
        <f t="shared" si="79"/>
        <v>21.529999999999994</v>
      </c>
      <c r="Q1028" s="78"/>
      <c r="R1028" s="10"/>
    </row>
    <row r="1029" spans="1:18" ht="15.6" hidden="1" customHeight="1" x14ac:dyDescent="0.2">
      <c r="A1029" s="105"/>
      <c r="B1029" s="105"/>
      <c r="C1029" s="105"/>
      <c r="D1029" s="105"/>
      <c r="E1029" s="105"/>
      <c r="F1029" s="76" t="s">
        <v>24</v>
      </c>
      <c r="G1029" s="77">
        <f t="shared" ref="G1029:P1029" si="80">G373</f>
        <v>0</v>
      </c>
      <c r="H1029" s="77">
        <f t="shared" si="80"/>
        <v>0</v>
      </c>
      <c r="I1029" s="77">
        <f t="shared" si="80"/>
        <v>0</v>
      </c>
      <c r="J1029" s="77">
        <f t="shared" si="80"/>
        <v>0</v>
      </c>
      <c r="K1029" s="77">
        <f t="shared" si="80"/>
        <v>0</v>
      </c>
      <c r="L1029" s="77">
        <f t="shared" si="80"/>
        <v>0</v>
      </c>
      <c r="M1029" s="77">
        <f t="shared" si="80"/>
        <v>0</v>
      </c>
      <c r="N1029" s="77">
        <f t="shared" si="80"/>
        <v>0</v>
      </c>
      <c r="O1029" s="77">
        <f t="shared" si="80"/>
        <v>0</v>
      </c>
      <c r="P1029" s="77">
        <f t="shared" si="80"/>
        <v>0</v>
      </c>
      <c r="Q1029" s="78"/>
      <c r="R1029" s="10"/>
    </row>
    <row r="1030" spans="1:18" ht="15.6" hidden="1" customHeight="1" x14ac:dyDescent="0.2">
      <c r="A1030" s="105" t="s">
        <v>1139</v>
      </c>
      <c r="B1030" s="105"/>
      <c r="C1030" s="105"/>
      <c r="D1030" s="105"/>
      <c r="E1030" s="105"/>
      <c r="F1030" s="76" t="s">
        <v>28</v>
      </c>
      <c r="G1030" s="77">
        <f t="shared" ref="G1030:P1030" si="81">G512</f>
        <v>6.9001000000000001</v>
      </c>
      <c r="H1030" s="77">
        <f t="shared" si="81"/>
        <v>7.8241000000000005</v>
      </c>
      <c r="I1030" s="77">
        <f t="shared" si="81"/>
        <v>11.134100000000002</v>
      </c>
      <c r="J1030" s="77">
        <f t="shared" si="81"/>
        <v>16.296100000000003</v>
      </c>
      <c r="K1030" s="77">
        <f t="shared" si="81"/>
        <v>20.7561</v>
      </c>
      <c r="L1030" s="77">
        <f t="shared" si="81"/>
        <v>27.106100000000001</v>
      </c>
      <c r="M1030" s="77">
        <f t="shared" si="81"/>
        <v>29.716099999999997</v>
      </c>
      <c r="N1030" s="77">
        <f t="shared" si="81"/>
        <v>31.146099999999997</v>
      </c>
      <c r="O1030" s="77">
        <f t="shared" si="81"/>
        <v>35.886099999999985</v>
      </c>
      <c r="P1030" s="77">
        <f t="shared" si="81"/>
        <v>36.016099999999987</v>
      </c>
      <c r="Q1030" s="78"/>
    </row>
    <row r="1031" spans="1:18" ht="15.6" hidden="1" customHeight="1" x14ac:dyDescent="0.2">
      <c r="A1031" s="105"/>
      <c r="B1031" s="105"/>
      <c r="C1031" s="105"/>
      <c r="D1031" s="105"/>
      <c r="E1031" s="105"/>
      <c r="F1031" s="76" t="s">
        <v>31</v>
      </c>
      <c r="G1031" s="77">
        <f t="shared" ref="G1031:P1031" si="82">G513</f>
        <v>7.2505000000000015</v>
      </c>
      <c r="H1031" s="77">
        <f t="shared" si="82"/>
        <v>11.0265</v>
      </c>
      <c r="I1031" s="77">
        <f t="shared" si="82"/>
        <v>14.706499999999995</v>
      </c>
      <c r="J1031" s="77">
        <f t="shared" si="82"/>
        <v>21.476499999999998</v>
      </c>
      <c r="K1031" s="77">
        <f t="shared" si="82"/>
        <v>32.082499999999996</v>
      </c>
      <c r="L1031" s="77">
        <f t="shared" si="82"/>
        <v>42.07850000000002</v>
      </c>
      <c r="M1031" s="77">
        <f t="shared" si="82"/>
        <v>42.478500000000018</v>
      </c>
      <c r="N1031" s="77">
        <f t="shared" si="82"/>
        <v>51.58850000000001</v>
      </c>
      <c r="O1031" s="77">
        <f t="shared" si="82"/>
        <v>53.518500000000017</v>
      </c>
      <c r="P1031" s="77">
        <f t="shared" si="82"/>
        <v>60.384500000000024</v>
      </c>
      <c r="Q1031" s="78"/>
    </row>
    <row r="1032" spans="1:18" ht="15.6" hidden="1" customHeight="1" x14ac:dyDescent="0.2">
      <c r="A1032" s="105"/>
      <c r="B1032" s="105"/>
      <c r="C1032" s="105"/>
      <c r="D1032" s="105"/>
      <c r="E1032" s="105"/>
      <c r="F1032" s="66" t="s">
        <v>32</v>
      </c>
      <c r="G1032" s="77">
        <f t="shared" ref="G1032:P1032" si="83">G514</f>
        <v>0</v>
      </c>
      <c r="H1032" s="77">
        <f t="shared" si="83"/>
        <v>0</v>
      </c>
      <c r="I1032" s="77">
        <f t="shared" si="83"/>
        <v>0</v>
      </c>
      <c r="J1032" s="77">
        <f t="shared" si="83"/>
        <v>0</v>
      </c>
      <c r="K1032" s="77">
        <f t="shared" si="83"/>
        <v>0</v>
      </c>
      <c r="L1032" s="77">
        <f t="shared" si="83"/>
        <v>0</v>
      </c>
      <c r="M1032" s="77">
        <f t="shared" si="83"/>
        <v>0</v>
      </c>
      <c r="N1032" s="77">
        <f t="shared" si="83"/>
        <v>0</v>
      </c>
      <c r="O1032" s="77">
        <f t="shared" si="83"/>
        <v>0</v>
      </c>
      <c r="P1032" s="77">
        <f t="shared" si="83"/>
        <v>0</v>
      </c>
      <c r="Q1032" s="78"/>
    </row>
    <row r="1033" spans="1:18" ht="15.6" hidden="1" customHeight="1" x14ac:dyDescent="0.2">
      <c r="A1033" s="105"/>
      <c r="B1033" s="105"/>
      <c r="C1033" s="105"/>
      <c r="D1033" s="105"/>
      <c r="E1033" s="105"/>
      <c r="F1033" s="76" t="s">
        <v>23</v>
      </c>
      <c r="G1033" s="77">
        <f t="shared" ref="G1033:P1033" si="84">G515</f>
        <v>14.150600000000001</v>
      </c>
      <c r="H1033" s="77">
        <f t="shared" si="84"/>
        <v>18.850599999999996</v>
      </c>
      <c r="I1033" s="77">
        <f t="shared" si="84"/>
        <v>25.840599999999998</v>
      </c>
      <c r="J1033" s="77">
        <f t="shared" si="84"/>
        <v>37.77259999999999</v>
      </c>
      <c r="K1033" s="77">
        <f t="shared" si="84"/>
        <v>52.838600000000007</v>
      </c>
      <c r="L1033" s="77">
        <f t="shared" si="84"/>
        <v>69.184600000000003</v>
      </c>
      <c r="M1033" s="77">
        <f t="shared" si="84"/>
        <v>72.194600000000008</v>
      </c>
      <c r="N1033" s="77">
        <f t="shared" si="84"/>
        <v>82.734600000000015</v>
      </c>
      <c r="O1033" s="77">
        <f t="shared" si="84"/>
        <v>89.404600000000016</v>
      </c>
      <c r="P1033" s="77">
        <f t="shared" si="84"/>
        <v>96.40060000000004</v>
      </c>
      <c r="Q1033" s="78"/>
    </row>
    <row r="1034" spans="1:18" ht="15.6" hidden="1" customHeight="1" x14ac:dyDescent="0.2">
      <c r="A1034" s="105"/>
      <c r="B1034" s="105"/>
      <c r="C1034" s="105"/>
      <c r="D1034" s="105"/>
      <c r="E1034" s="105"/>
      <c r="F1034" s="76" t="s">
        <v>24</v>
      </c>
      <c r="G1034" s="77">
        <f t="shared" ref="G1034:P1034" si="85">G516</f>
        <v>5.1901000000000002</v>
      </c>
      <c r="H1034" s="77">
        <f t="shared" si="85"/>
        <v>6.1141000000000005</v>
      </c>
      <c r="I1034" s="77">
        <f t="shared" si="85"/>
        <v>7.1441000000000008</v>
      </c>
      <c r="J1034" s="77">
        <f t="shared" si="85"/>
        <v>11.9061</v>
      </c>
      <c r="K1034" s="77">
        <f t="shared" si="85"/>
        <v>13.4361</v>
      </c>
      <c r="L1034" s="77">
        <f t="shared" si="85"/>
        <v>19.386099999999999</v>
      </c>
      <c r="M1034" s="77">
        <f t="shared" si="85"/>
        <v>20.056099999999997</v>
      </c>
      <c r="N1034" s="77">
        <f t="shared" si="85"/>
        <v>21.4861</v>
      </c>
      <c r="O1034" s="77">
        <f t="shared" si="85"/>
        <v>21.7361</v>
      </c>
      <c r="P1034" s="77">
        <f t="shared" si="85"/>
        <v>21.866099999999999</v>
      </c>
      <c r="Q1034" s="78"/>
    </row>
    <row r="1035" spans="1:18" ht="15.6" hidden="1" customHeight="1" x14ac:dyDescent="0.2">
      <c r="A1035" s="105" t="s">
        <v>18</v>
      </c>
      <c r="B1035" s="105"/>
      <c r="C1035" s="105"/>
      <c r="D1035" s="105"/>
      <c r="E1035" s="105"/>
      <c r="F1035" s="76" t="s">
        <v>28</v>
      </c>
      <c r="G1035" s="77">
        <f>G979</f>
        <v>42.705400000000033</v>
      </c>
      <c r="H1035" s="77">
        <f t="shared" ref="H1035:P1035" si="86">H979</f>
        <v>50.235400000000041</v>
      </c>
      <c r="I1035" s="77">
        <f t="shared" si="86"/>
        <v>57.393400000000071</v>
      </c>
      <c r="J1035" s="77">
        <f t="shared" si="86"/>
        <v>74.485400000000055</v>
      </c>
      <c r="K1035" s="77">
        <f t="shared" si="86"/>
        <v>80.22140000000006</v>
      </c>
      <c r="L1035" s="77">
        <f t="shared" si="86"/>
        <v>93.577400000000097</v>
      </c>
      <c r="M1035" s="77">
        <f t="shared" si="86"/>
        <v>100.84540000000011</v>
      </c>
      <c r="N1035" s="77">
        <f t="shared" si="86"/>
        <v>111.10140000000011</v>
      </c>
      <c r="O1035" s="77">
        <f t="shared" si="86"/>
        <v>159.2414000000002</v>
      </c>
      <c r="P1035" s="77">
        <f t="shared" si="86"/>
        <v>168.30140000000023</v>
      </c>
      <c r="Q1035" s="78"/>
    </row>
    <row r="1036" spans="1:18" ht="15.6" hidden="1" customHeight="1" x14ac:dyDescent="0.2">
      <c r="A1036" s="105"/>
      <c r="B1036" s="105"/>
      <c r="C1036" s="105"/>
      <c r="D1036" s="105"/>
      <c r="E1036" s="105"/>
      <c r="F1036" s="76" t="s">
        <v>31</v>
      </c>
      <c r="G1036" s="77">
        <f t="shared" ref="G1036:P1039" si="87">G980</f>
        <v>6.12</v>
      </c>
      <c r="H1036" s="77">
        <f t="shared" si="87"/>
        <v>7.89</v>
      </c>
      <c r="I1036" s="77">
        <f t="shared" si="87"/>
        <v>14.9</v>
      </c>
      <c r="J1036" s="77">
        <f t="shared" si="87"/>
        <v>19.933999999999997</v>
      </c>
      <c r="K1036" s="77">
        <f t="shared" si="87"/>
        <v>26.601999999999993</v>
      </c>
      <c r="L1036" s="77">
        <f t="shared" si="87"/>
        <v>32.344999999999999</v>
      </c>
      <c r="M1036" s="77">
        <f t="shared" si="87"/>
        <v>36.074999999999996</v>
      </c>
      <c r="N1036" s="77">
        <f t="shared" si="87"/>
        <v>37.572999999999986</v>
      </c>
      <c r="O1036" s="77">
        <f t="shared" si="87"/>
        <v>40.452999999999989</v>
      </c>
      <c r="P1036" s="77">
        <f t="shared" si="87"/>
        <v>48.91299999999999</v>
      </c>
      <c r="Q1036" s="78"/>
    </row>
    <row r="1037" spans="1:18" ht="15.6" hidden="1" customHeight="1" x14ac:dyDescent="0.2">
      <c r="A1037" s="105"/>
      <c r="B1037" s="105"/>
      <c r="C1037" s="105"/>
      <c r="D1037" s="105"/>
      <c r="E1037" s="105"/>
      <c r="F1037" s="66" t="s">
        <v>32</v>
      </c>
      <c r="G1037" s="77">
        <f t="shared" si="87"/>
        <v>41.696900000000007</v>
      </c>
      <c r="H1037" s="77">
        <f t="shared" si="87"/>
        <v>47.856900000000024</v>
      </c>
      <c r="I1037" s="77">
        <f t="shared" si="87"/>
        <v>55.026900000000012</v>
      </c>
      <c r="J1037" s="77">
        <f t="shared" si="87"/>
        <v>59.789900000000017</v>
      </c>
      <c r="K1037" s="77">
        <f t="shared" si="87"/>
        <v>70.317900000000023</v>
      </c>
      <c r="L1037" s="77">
        <f t="shared" si="87"/>
        <v>84.251900000000091</v>
      </c>
      <c r="M1037" s="77">
        <f t="shared" si="87"/>
        <v>97.847900000000138</v>
      </c>
      <c r="N1037" s="77">
        <f t="shared" si="87"/>
        <v>133.17790000000008</v>
      </c>
      <c r="O1037" s="77">
        <f t="shared" si="87"/>
        <v>148.83790000000002</v>
      </c>
      <c r="P1037" s="77">
        <f t="shared" si="87"/>
        <v>221.3409000000002</v>
      </c>
      <c r="Q1037" s="78"/>
    </row>
    <row r="1038" spans="1:18" ht="15.6" hidden="1" customHeight="1" x14ac:dyDescent="0.2">
      <c r="A1038" s="105"/>
      <c r="B1038" s="105"/>
      <c r="C1038" s="105"/>
      <c r="D1038" s="105"/>
      <c r="E1038" s="105"/>
      <c r="F1038" s="76" t="s">
        <v>23</v>
      </c>
      <c r="G1038" s="77">
        <f t="shared" si="87"/>
        <v>90.522300000000101</v>
      </c>
      <c r="H1038" s="77">
        <f t="shared" si="87"/>
        <v>105.98230000000018</v>
      </c>
      <c r="I1038" s="77">
        <f t="shared" si="87"/>
        <v>127.32030000000019</v>
      </c>
      <c r="J1038" s="77">
        <f t="shared" si="87"/>
        <v>154.2093000000003</v>
      </c>
      <c r="K1038" s="77">
        <f t="shared" si="87"/>
        <v>177.14130000000029</v>
      </c>
      <c r="L1038" s="77">
        <f t="shared" si="87"/>
        <v>210.17430000000044</v>
      </c>
      <c r="M1038" s="77">
        <f t="shared" si="87"/>
        <v>234.76830000000049</v>
      </c>
      <c r="N1038" s="77">
        <f t="shared" si="87"/>
        <v>281.85229999999979</v>
      </c>
      <c r="O1038" s="77">
        <f t="shared" si="87"/>
        <v>348.5322999999994</v>
      </c>
      <c r="P1038" s="77">
        <f t="shared" si="87"/>
        <v>438.55529999999953</v>
      </c>
      <c r="Q1038" s="78"/>
    </row>
    <row r="1039" spans="1:18" ht="15.6" hidden="1" customHeight="1" x14ac:dyDescent="0.2">
      <c r="A1039" s="105"/>
      <c r="B1039" s="105"/>
      <c r="C1039" s="105"/>
      <c r="D1039" s="105"/>
      <c r="E1039" s="105"/>
      <c r="F1039" s="76" t="s">
        <v>24</v>
      </c>
      <c r="G1039" s="77">
        <f t="shared" si="87"/>
        <v>33.873400000000004</v>
      </c>
      <c r="H1039" s="77">
        <f t="shared" si="87"/>
        <v>35.833400000000012</v>
      </c>
      <c r="I1039" s="77">
        <f t="shared" si="87"/>
        <v>39.233400000000017</v>
      </c>
      <c r="J1039" s="77">
        <f t="shared" si="87"/>
        <v>55.515400000000071</v>
      </c>
      <c r="K1039" s="77">
        <f t="shared" si="87"/>
        <v>56.045400000000072</v>
      </c>
      <c r="L1039" s="77">
        <f t="shared" si="87"/>
        <v>62.601400000000069</v>
      </c>
      <c r="M1039" s="77">
        <f t="shared" si="87"/>
        <v>67.339400000000069</v>
      </c>
      <c r="N1039" s="77">
        <f t="shared" si="87"/>
        <v>76.509400000000042</v>
      </c>
      <c r="O1039" s="77">
        <f t="shared" si="87"/>
        <v>78.449400000000068</v>
      </c>
      <c r="P1039" s="77">
        <f t="shared" si="87"/>
        <v>78.449400000000068</v>
      </c>
      <c r="Q1039" s="78"/>
    </row>
    <row r="1040" spans="1:18" s="21" customFormat="1" ht="40.9" hidden="1" customHeight="1" x14ac:dyDescent="0.2">
      <c r="A1040" s="106" t="s">
        <v>19</v>
      </c>
      <c r="B1040" s="106"/>
      <c r="C1040" s="106"/>
      <c r="D1040" s="106"/>
      <c r="E1040" s="106"/>
      <c r="F1040" s="106"/>
      <c r="G1040" s="106"/>
      <c r="H1040" s="106"/>
      <c r="I1040" s="106"/>
      <c r="J1040" s="106"/>
      <c r="K1040" s="106"/>
      <c r="L1040" s="106"/>
      <c r="M1040" s="106"/>
      <c r="N1040" s="106"/>
      <c r="O1040" s="106"/>
      <c r="P1040" s="106"/>
      <c r="Q1040" s="30"/>
      <c r="R1040" s="49"/>
    </row>
    <row r="1041" spans="1:18" s="21" customFormat="1" ht="12.75" x14ac:dyDescent="0.2">
      <c r="A1041" s="30"/>
      <c r="B1041" s="31"/>
      <c r="C1041" s="31"/>
      <c r="D1041" s="30"/>
      <c r="E1041" s="30"/>
      <c r="F1041" s="30"/>
      <c r="G1041" s="32"/>
      <c r="H1041" s="32"/>
      <c r="I1041" s="32"/>
      <c r="J1041" s="32"/>
      <c r="K1041" s="32"/>
      <c r="L1041" s="32"/>
      <c r="M1041" s="32"/>
      <c r="N1041" s="32"/>
      <c r="O1041" s="32"/>
      <c r="P1041" s="32"/>
      <c r="Q1041" s="30"/>
      <c r="R1041" s="49"/>
    </row>
    <row r="1042" spans="1:18" s="59" customFormat="1" ht="52.9" customHeight="1" x14ac:dyDescent="0.2">
      <c r="A1042" s="50"/>
      <c r="B1042" s="100" t="s">
        <v>1118</v>
      </c>
      <c r="C1042" s="100"/>
      <c r="D1042" s="50"/>
      <c r="E1042" s="50"/>
      <c r="F1042" s="51"/>
      <c r="G1042" s="57"/>
      <c r="H1042" s="57"/>
      <c r="I1042" s="57"/>
      <c r="J1042" s="57"/>
      <c r="K1042" s="103" t="s">
        <v>29</v>
      </c>
      <c r="L1042" s="103"/>
      <c r="M1042" s="103"/>
      <c r="N1042" s="103"/>
      <c r="O1042" s="103"/>
      <c r="P1042" s="103"/>
      <c r="Q1042" s="58"/>
      <c r="R1042" s="58"/>
    </row>
    <row r="1044" spans="1:18" x14ac:dyDescent="0.2">
      <c r="Q1044" s="42"/>
    </row>
    <row r="1045" spans="1:18" x14ac:dyDescent="0.2">
      <c r="G1045" s="87"/>
      <c r="H1045" s="87"/>
      <c r="I1045" s="87"/>
      <c r="J1045" s="87"/>
      <c r="K1045" s="87"/>
      <c r="L1045" s="87"/>
      <c r="M1045" s="87"/>
      <c r="N1045" s="87"/>
      <c r="O1045" s="87"/>
      <c r="P1045" s="87"/>
    </row>
  </sheetData>
  <autoFilter ref="A12:R1040">
    <filterColumn colId="17">
      <filters>
        <filter val="ООО &quot;ОЭСК&quot;"/>
      </filters>
    </filterColumn>
  </autoFilter>
  <mergeCells count="168">
    <mergeCell ref="A548:A549"/>
    <mergeCell ref="L545:L546"/>
    <mergeCell ref="M545:M546"/>
    <mergeCell ref="N545:N546"/>
    <mergeCell ref="O545:O546"/>
    <mergeCell ref="P545:P546"/>
    <mergeCell ref="J539:J540"/>
    <mergeCell ref="K539:K540"/>
    <mergeCell ref="B545:B546"/>
    <mergeCell ref="A545:A546"/>
    <mergeCell ref="G545:G546"/>
    <mergeCell ref="H545:H546"/>
    <mergeCell ref="I545:I546"/>
    <mergeCell ref="J545:J546"/>
    <mergeCell ref="K545:K546"/>
    <mergeCell ref="A539:A540"/>
    <mergeCell ref="B539:B540"/>
    <mergeCell ref="L539:L540"/>
    <mergeCell ref="M539:M540"/>
    <mergeCell ref="N539:N540"/>
    <mergeCell ref="O539:O540"/>
    <mergeCell ref="P539:P540"/>
    <mergeCell ref="J537:J538"/>
    <mergeCell ref="K537:K538"/>
    <mergeCell ref="L537:L538"/>
    <mergeCell ref="M537:M538"/>
    <mergeCell ref="N537:N538"/>
    <mergeCell ref="G537:G538"/>
    <mergeCell ref="H537:H538"/>
    <mergeCell ref="I537:I538"/>
    <mergeCell ref="G539:G540"/>
    <mergeCell ref="H539:H540"/>
    <mergeCell ref="I539:I540"/>
    <mergeCell ref="O537:O538"/>
    <mergeCell ref="P537:P538"/>
    <mergeCell ref="P523:P524"/>
    <mergeCell ref="L523:L524"/>
    <mergeCell ref="M523:M524"/>
    <mergeCell ref="N523:N524"/>
    <mergeCell ref="O523:O524"/>
    <mergeCell ref="L525:L526"/>
    <mergeCell ref="M525:M526"/>
    <mergeCell ref="N525:N526"/>
    <mergeCell ref="O525:O526"/>
    <mergeCell ref="P525:P526"/>
    <mergeCell ref="P527:P529"/>
    <mergeCell ref="L530:L531"/>
    <mergeCell ref="M530:M531"/>
    <mergeCell ref="N530:N531"/>
    <mergeCell ref="O530:O531"/>
    <mergeCell ref="P530:P531"/>
    <mergeCell ref="L527:L529"/>
    <mergeCell ref="M527:M529"/>
    <mergeCell ref="N527:N529"/>
    <mergeCell ref="O527:O529"/>
    <mergeCell ref="K523:K524"/>
    <mergeCell ref="G525:G526"/>
    <mergeCell ref="H525:H526"/>
    <mergeCell ref="I525:I526"/>
    <mergeCell ref="J525:J526"/>
    <mergeCell ref="K525:K526"/>
    <mergeCell ref="A530:A531"/>
    <mergeCell ref="G523:G524"/>
    <mergeCell ref="H523:H524"/>
    <mergeCell ref="I523:I524"/>
    <mergeCell ref="J523:J524"/>
    <mergeCell ref="G527:G529"/>
    <mergeCell ref="H527:H529"/>
    <mergeCell ref="I527:I529"/>
    <mergeCell ref="J527:J529"/>
    <mergeCell ref="G530:G531"/>
    <mergeCell ref="H530:H531"/>
    <mergeCell ref="I530:I531"/>
    <mergeCell ref="J530:J531"/>
    <mergeCell ref="K530:K531"/>
    <mergeCell ref="K527:K529"/>
    <mergeCell ref="O518:O520"/>
    <mergeCell ref="G518:G520"/>
    <mergeCell ref="H518:H520"/>
    <mergeCell ref="I518:I520"/>
    <mergeCell ref="J518:J520"/>
    <mergeCell ref="K518:K520"/>
    <mergeCell ref="L518:L520"/>
    <mergeCell ref="M518:M520"/>
    <mergeCell ref="N518:N520"/>
    <mergeCell ref="A1015:E1019"/>
    <mergeCell ref="A336:E340"/>
    <mergeCell ref="B341:P341"/>
    <mergeCell ref="A290:E294"/>
    <mergeCell ref="B295:P295"/>
    <mergeCell ref="B374:P374"/>
    <mergeCell ref="B360:P360"/>
    <mergeCell ref="A369:E373"/>
    <mergeCell ref="B517:P517"/>
    <mergeCell ref="B586:B587"/>
    <mergeCell ref="A586:A587"/>
    <mergeCell ref="A537:A538"/>
    <mergeCell ref="B523:B524"/>
    <mergeCell ref="B525:B526"/>
    <mergeCell ref="A523:A524"/>
    <mergeCell ref="A525:A526"/>
    <mergeCell ref="B527:B529"/>
    <mergeCell ref="A527:A529"/>
    <mergeCell ref="B530:B531"/>
    <mergeCell ref="N586:N587"/>
    <mergeCell ref="O586:O587"/>
    <mergeCell ref="P586:P587"/>
    <mergeCell ref="B548:B549"/>
    <mergeCell ref="G548:G549"/>
    <mergeCell ref="A979:E983"/>
    <mergeCell ref="A355:E359"/>
    <mergeCell ref="B518:B520"/>
    <mergeCell ref="A518:A520"/>
    <mergeCell ref="B537:B538"/>
    <mergeCell ref="R11:R12"/>
    <mergeCell ref="Q11:Q12"/>
    <mergeCell ref="B13:P13"/>
    <mergeCell ref="B271:P271"/>
    <mergeCell ref="H548:H549"/>
    <mergeCell ref="I548:I549"/>
    <mergeCell ref="J548:J549"/>
    <mergeCell ref="K548:K549"/>
    <mergeCell ref="L548:L549"/>
    <mergeCell ref="M548:M549"/>
    <mergeCell ref="N548:N549"/>
    <mergeCell ref="O548:O549"/>
    <mergeCell ref="P548:P549"/>
    <mergeCell ref="I586:I587"/>
    <mergeCell ref="J586:J587"/>
    <mergeCell ref="K586:K587"/>
    <mergeCell ref="L586:L587"/>
    <mergeCell ref="M586:M587"/>
    <mergeCell ref="P518:P520"/>
    <mergeCell ref="A7:P7"/>
    <mergeCell ref="A8:P8"/>
    <mergeCell ref="A9:P9"/>
    <mergeCell ref="I10:K10"/>
    <mergeCell ref="A11:A12"/>
    <mergeCell ref="C11:C12"/>
    <mergeCell ref="G11:P11"/>
    <mergeCell ref="B11:B12"/>
    <mergeCell ref="D11:D12"/>
    <mergeCell ref="E11:E12"/>
    <mergeCell ref="F11:F12"/>
    <mergeCell ref="B1042:C1042"/>
    <mergeCell ref="A71:E75"/>
    <mergeCell ref="B76:P76"/>
    <mergeCell ref="K1042:P1042"/>
    <mergeCell ref="A989:P989"/>
    <mergeCell ref="A990:E994"/>
    <mergeCell ref="A995:E999"/>
    <mergeCell ref="A1000:E1004"/>
    <mergeCell ref="A1005:E1009"/>
    <mergeCell ref="A1010:E1014"/>
    <mergeCell ref="A1040:P1040"/>
    <mergeCell ref="A199:E203"/>
    <mergeCell ref="A266:E270"/>
    <mergeCell ref="B204:P204"/>
    <mergeCell ref="A1035:E1039"/>
    <mergeCell ref="A1030:E1034"/>
    <mergeCell ref="A1025:E1029"/>
    <mergeCell ref="A512:E516"/>
    <mergeCell ref="B332:P332"/>
    <mergeCell ref="G586:G587"/>
    <mergeCell ref="H586:H587"/>
    <mergeCell ref="A984:E988"/>
    <mergeCell ref="A1020:E1024"/>
    <mergeCell ref="A327:E331"/>
  </mergeCells>
  <conditionalFormatting sqref="R401:R404">
    <cfRule type="uniqueValues" dxfId="0" priority="9"/>
  </conditionalFormatting>
  <pageMargins left="0.55118110236220474" right="0.31496062992125984" top="0.78740157480314965" bottom="0.47244094488188981" header="0.51181102362204722" footer="0.27559055118110237"/>
  <pageSetup paperSize="9" scale="56" fitToHeight="50" orientation="landscape" r:id="rId1"/>
  <headerFooter differentFirst="1" alignWithMargins="0">
    <oddFooter>&amp;C&amp;12Стр. &amp;P из &amp;N</oddFooter>
  </headerFooter>
  <rowBreaks count="1" manualBreakCount="1">
    <brk id="101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ГВО</vt:lpstr>
      <vt:lpstr>ГВО!Заголовки_для_печати</vt:lpstr>
      <vt:lpstr>ГВО!Область_печати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Nepsha_FS</dc:creator>
  <cp:lastModifiedBy>Ирина Б. Калиниченко</cp:lastModifiedBy>
  <cp:lastPrinted>2021-08-20T01:24:48Z</cp:lastPrinted>
  <dcterms:created xsi:type="dcterms:W3CDTF">2014-09-11T03:29:13Z</dcterms:created>
  <dcterms:modified xsi:type="dcterms:W3CDTF">2021-08-30T07:09:15Z</dcterms:modified>
</cp:coreProperties>
</file>