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1.2021 г" sheetId="5" r:id="rId1"/>
  </sheets>
  <definedNames>
    <definedName name="_xlnm.Print_Titles" localSheetId="0">'11.2021 г'!$11:$11</definedName>
  </definedNames>
  <calcPr calcId="152511" fullPrecision="0"/>
</workbook>
</file>

<file path=xl/calcChain.xml><?xml version="1.0" encoding="utf-8"?>
<calcChain xmlns="http://schemas.openxmlformats.org/spreadsheetml/2006/main">
  <c r="D16" i="5" l="1"/>
  <c r="D13" i="5" l="1"/>
  <c r="D24" i="5" l="1"/>
  <c r="A14" i="5"/>
  <c r="A15" i="5" s="1"/>
  <c r="A16" i="5" s="1"/>
  <c r="A17" i="5" s="1"/>
  <c r="A18" i="5" s="1"/>
  <c r="A19" i="5" s="1"/>
  <c r="A20" i="5" s="1"/>
  <c r="E14" i="5" l="1"/>
  <c r="F14" i="5" s="1"/>
  <c r="E15" i="5"/>
  <c r="F15" i="5" s="1"/>
  <c r="E16" i="5"/>
  <c r="F16" i="5" s="1"/>
  <c r="E17" i="5"/>
  <c r="F17" i="5" s="1"/>
  <c r="E18" i="5"/>
  <c r="F18" i="5" s="1"/>
  <c r="E19" i="5"/>
  <c r="F19" i="5" s="1"/>
  <c r="A21" i="5" l="1"/>
  <c r="A22" i="5" s="1"/>
  <c r="E22" i="5" l="1"/>
  <c r="F22" i="5" s="1"/>
  <c r="E21" i="5"/>
  <c r="E20" i="5"/>
  <c r="F20" i="5" s="1"/>
  <c r="E13" i="5"/>
  <c r="F13" i="5" l="1"/>
  <c r="E24" i="5"/>
  <c r="F21" i="5"/>
  <c r="F24" i="5" l="1"/>
</calcChain>
</file>

<file path=xl/sharedStrings.xml><?xml version="1.0" encoding="utf-8"?>
<sst xmlns="http://schemas.openxmlformats.org/spreadsheetml/2006/main" count="42" uniqueCount="42">
  <si>
    <t>Наименование</t>
  </si>
  <si>
    <t>стоимость по смете  без НДС  (руб)</t>
  </si>
  <si>
    <t>стоимость с НДС
 (руб)</t>
  </si>
  <si>
    <t>Ремонт оборудования</t>
  </si>
  <si>
    <t>НДС  20 %</t>
  </si>
  <si>
    <t>Согласовано:</t>
  </si>
  <si>
    <t>Утверждаю:</t>
  </si>
  <si>
    <t xml:space="preserve">№ п.п. </t>
  </si>
  <si>
    <t>№ Сметного расчета</t>
  </si>
  <si>
    <t>________________  А.Н. Бороноев</t>
  </si>
  <si>
    <t>Ремонт оборудования(текущий) тяговой подстанции №6, расположенной по адресу: г.Прокопьевск, ул.Луговая,14</t>
  </si>
  <si>
    <t>Ремонт оборудования(текущий) тяговой подстанции №8, расположенной по адресу: г.Прокопьевск, пл-дь Шахтеров(р-он Шахтерского универмага)</t>
  </si>
  <si>
    <t>Ремонт оборудования(текущий) тяговой подстанции №9, расположенной по адресу: г.Прокопьевск, ул.Оренбургская</t>
  </si>
  <si>
    <t>Ремонт оборудования(текущий) тяговой подстанции №10, расположенной по адресу: г.Прокопьевск, р-н ост.Молодежная</t>
  </si>
  <si>
    <t>Ремонт оборудования(текущий) тяговой подстанции №11, расположенной по адресу: г.Прокопьевск, пр. Гайдара(р-он ост.Строительная)</t>
  </si>
  <si>
    <t>06-03-21/ОБ</t>
  </si>
  <si>
    <t>07-03-21/ОБ</t>
  </si>
  <si>
    <t>08-03-21/ОБ</t>
  </si>
  <si>
    <t>09-03-21/ОБ</t>
  </si>
  <si>
    <t>10-03-21/ОБ</t>
  </si>
  <si>
    <t xml:space="preserve">Генеральный директор  </t>
  </si>
  <si>
    <t>ООО "ОЭСК"</t>
  </si>
  <si>
    <t>______________________А.А. Фомичев</t>
  </si>
  <si>
    <t xml:space="preserve">КТТП 6/0,66/0,4  №1,  г.Прокопьевск, ул. Высокогорная, 2А.Средний ремонт электрооборудования 6 кВ </t>
  </si>
  <si>
    <t>01-08-21/ОБ</t>
  </si>
  <si>
    <t>02-08-21/ОБ</t>
  </si>
  <si>
    <t>КТТП 6/0,66/0,4  №2, г.Прокопьевск, ул Проспектная 14а. Средний ремонт электрооборудования 6кВ.</t>
  </si>
  <si>
    <t>03-08-21/ОБ</t>
  </si>
  <si>
    <t>КТТП 6/0,66/0,4  №5, г.Прокопьевск, пр. Шахтеров, 2а. Средний ремонт электрооборудования 6кВ.</t>
  </si>
  <si>
    <t>04-08-21/ОБ</t>
  </si>
  <si>
    <t>05-08-21/ОБ</t>
  </si>
  <si>
    <t>КТТП 6/0,66/0,4  №3, г.Прокопьевск, ул.Закладочная (ост.Закладочная). Средний ремонт электрооборудования 6 кВ.</t>
  </si>
  <si>
    <t>Проверил: инженер-строитель ООО "ОЭСК" _________________________ Г.В. Запорожец</t>
  </si>
  <si>
    <t xml:space="preserve">КТТП 6/0,66/0,4  №4, г.Прокопьевск,  ул.Олеко Дундича(р-н ЦГБ).  Средний ремонт электрооборудования,6 кВ </t>
  </si>
  <si>
    <t xml:space="preserve">ВСЕГО  по ремонтам объектов  на  2022г </t>
  </si>
  <si>
    <t>Сводный расчет  затрат  на проведение  ремонтных работ     на   2022г.</t>
  </si>
  <si>
    <t xml:space="preserve">Генеральный директор </t>
  </si>
  <si>
    <t xml:space="preserve"> ООО "СибирьЭнерго"</t>
  </si>
  <si>
    <t>"_________"______________20____  г.</t>
  </si>
  <si>
    <t>"________"_____________20____  г.</t>
  </si>
  <si>
    <t>Приложение № 3  к  договору № _________     от          " _____" _______________ 20____г.</t>
  </si>
  <si>
    <t>Составил:  инженер-сметчик ООО "СибирьЭнерго"   _________________________Е.А. Загуляева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</si>
</sst>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2" fontId="1" fillId="0" borderId="1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9" fontId="0" fillId="0" borderId="0" xfId="0" applyNumberFormat="1"/>
    <xf numFmtId="4" fontId="0" fillId="0" borderId="0" xfId="0" applyNumberFormat="1" applyAlignment="1">
      <alignment wrapText="1"/>
    </xf>
    <xf numFmtId="4" fontId="0" fillId="0" borderId="0" xfId="0" applyNumberFormat="1" applyAlignment="1"/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3" fontId="0" fillId="0" borderId="0" xfId="0" applyNumberFormat="1" applyBorder="1"/>
    <xf numFmtId="49" fontId="7" fillId="0" borderId="0" xfId="0" applyNumberFormat="1" applyFont="1"/>
    <xf numFmtId="0" fontId="7" fillId="0" borderId="0" xfId="0" applyFont="1"/>
    <xf numFmtId="4" fontId="10" fillId="0" borderId="0" xfId="0" applyNumberFormat="1" applyFont="1" applyAlignment="1"/>
    <xf numFmtId="0" fontId="1" fillId="0" borderId="1" xfId="0" applyFont="1" applyFill="1" applyBorder="1" applyAlignment="1">
      <alignment wrapText="1"/>
    </xf>
    <xf numFmtId="4" fontId="11" fillId="0" borderId="0" xfId="0" applyNumberFormat="1" applyFont="1" applyAlignment="1">
      <alignment wrapText="1"/>
    </xf>
    <xf numFmtId="4" fontId="11" fillId="0" borderId="0" xfId="0" applyNumberFormat="1" applyFont="1" applyAlignment="1">
      <alignment horizontal="center" wrapText="1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/>
    <xf numFmtId="0" fontId="8" fillId="0" borderId="0" xfId="0" applyFont="1"/>
    <xf numFmtId="49" fontId="6" fillId="0" borderId="0" xfId="0" applyNumberFormat="1" applyFont="1"/>
    <xf numFmtId="0" fontId="6" fillId="0" borderId="0" xfId="0" applyFont="1"/>
    <xf numFmtId="0" fontId="1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B27" sqref="B27"/>
    </sheetView>
  </sheetViews>
  <sheetFormatPr defaultRowHeight="15" x14ac:dyDescent="0.25"/>
  <cols>
    <col min="1" max="1" width="6.7109375" customWidth="1"/>
    <col min="2" max="2" width="11.7109375" customWidth="1"/>
    <col min="3" max="3" width="83.7109375" customWidth="1"/>
    <col min="4" max="4" width="15.42578125" customWidth="1"/>
    <col min="5" max="5" width="13.5703125" customWidth="1"/>
    <col min="6" max="6" width="14.42578125" customWidth="1"/>
    <col min="7" max="7" width="13.140625" customWidth="1"/>
  </cols>
  <sheetData>
    <row r="1" spans="1:6" x14ac:dyDescent="0.25">
      <c r="C1" s="38" t="s">
        <v>40</v>
      </c>
      <c r="D1" s="38"/>
      <c r="E1" s="38"/>
      <c r="F1" s="38"/>
    </row>
    <row r="3" spans="1:6" x14ac:dyDescent="0.25">
      <c r="A3" s="35" t="s">
        <v>5</v>
      </c>
      <c r="B3" s="36"/>
      <c r="C3" s="37"/>
      <c r="D3" s="45" t="s">
        <v>6</v>
      </c>
      <c r="E3" s="45"/>
      <c r="F3" s="45"/>
    </row>
    <row r="4" spans="1:6" x14ac:dyDescent="0.25">
      <c r="A4" s="39" t="s">
        <v>36</v>
      </c>
      <c r="B4" s="39"/>
      <c r="C4" s="39"/>
      <c r="D4" s="46" t="s">
        <v>20</v>
      </c>
      <c r="E4" s="46"/>
      <c r="F4" s="46"/>
    </row>
    <row r="5" spans="1:6" x14ac:dyDescent="0.25">
      <c r="A5" s="39" t="s">
        <v>37</v>
      </c>
      <c r="B5" s="39"/>
      <c r="C5" s="39"/>
      <c r="D5" s="46" t="s">
        <v>21</v>
      </c>
      <c r="E5" s="46"/>
      <c r="F5" s="46"/>
    </row>
    <row r="6" spans="1:6" x14ac:dyDescent="0.25">
      <c r="A6" s="37" t="s">
        <v>9</v>
      </c>
      <c r="B6" s="36"/>
      <c r="C6" s="37"/>
      <c r="D6" s="46" t="s">
        <v>22</v>
      </c>
      <c r="E6" s="46"/>
      <c r="F6" s="46"/>
    </row>
    <row r="7" spans="1:6" x14ac:dyDescent="0.25">
      <c r="A7" s="37" t="s">
        <v>38</v>
      </c>
      <c r="B7" s="36"/>
      <c r="C7" s="37"/>
      <c r="D7" s="43" t="s">
        <v>39</v>
      </c>
      <c r="E7" s="43"/>
      <c r="F7" s="43"/>
    </row>
    <row r="8" spans="1:6" ht="11.25" customHeight="1" x14ac:dyDescent="0.25">
      <c r="B8" s="20"/>
      <c r="D8" s="21"/>
      <c r="E8" s="21"/>
      <c r="F8" s="22"/>
    </row>
    <row r="9" spans="1:6" x14ac:dyDescent="0.25">
      <c r="A9" s="44" t="s">
        <v>35</v>
      </c>
      <c r="B9" s="44"/>
      <c r="C9" s="44"/>
      <c r="D9" s="44"/>
      <c r="E9" s="44"/>
      <c r="F9" s="44"/>
    </row>
    <row r="10" spans="1:6" s="2" customFormat="1" ht="14.25" customHeight="1" x14ac:dyDescent="0.25"/>
    <row r="11" spans="1:6" s="2" customFormat="1" ht="45.75" customHeight="1" x14ac:dyDescent="0.25">
      <c r="A11" s="23" t="s">
        <v>7</v>
      </c>
      <c r="B11" s="24" t="s">
        <v>8</v>
      </c>
      <c r="C11" s="5" t="s">
        <v>0</v>
      </c>
      <c r="D11" s="6" t="s">
        <v>1</v>
      </c>
      <c r="E11" s="6" t="s">
        <v>4</v>
      </c>
      <c r="F11" s="6" t="s">
        <v>2</v>
      </c>
    </row>
    <row r="12" spans="1:6" s="2" customFormat="1" ht="15" customHeight="1" x14ac:dyDescent="0.25">
      <c r="A12" s="5"/>
      <c r="B12" s="5"/>
      <c r="C12" s="40" t="s">
        <v>3</v>
      </c>
      <c r="D12" s="41"/>
      <c r="E12" s="41"/>
      <c r="F12" s="42"/>
    </row>
    <row r="13" spans="1:6" s="2" customFormat="1" ht="30" customHeight="1" x14ac:dyDescent="0.25">
      <c r="A13" s="1">
        <v>1</v>
      </c>
      <c r="B13" s="8" t="s">
        <v>24</v>
      </c>
      <c r="C13" s="30" t="s">
        <v>23</v>
      </c>
      <c r="D13" s="4">
        <f>574805.53</f>
        <v>574805.53</v>
      </c>
      <c r="E13" s="4">
        <f t="shared" ref="E13:E22" si="0">D13*0.2</f>
        <v>114961.11</v>
      </c>
      <c r="F13" s="4">
        <f t="shared" ref="F13:F22" si="1">D13+E13</f>
        <v>689766.64</v>
      </c>
    </row>
    <row r="14" spans="1:6" s="2" customFormat="1" ht="30" customHeight="1" x14ac:dyDescent="0.25">
      <c r="A14" s="1">
        <f>A13+1</f>
        <v>2</v>
      </c>
      <c r="B14" s="8" t="s">
        <v>25</v>
      </c>
      <c r="C14" s="30" t="s">
        <v>26</v>
      </c>
      <c r="D14" s="4">
        <v>299216.94</v>
      </c>
      <c r="E14" s="4">
        <f t="shared" si="0"/>
        <v>59843.39</v>
      </c>
      <c r="F14" s="4">
        <f t="shared" si="1"/>
        <v>359060.33</v>
      </c>
    </row>
    <row r="15" spans="1:6" s="2" customFormat="1" ht="30" customHeight="1" x14ac:dyDescent="0.25">
      <c r="A15" s="1">
        <f t="shared" ref="A15:A20" si="2">A14+1</f>
        <v>3</v>
      </c>
      <c r="B15" s="8" t="s">
        <v>27</v>
      </c>
      <c r="C15" s="30" t="s">
        <v>28</v>
      </c>
      <c r="D15" s="4">
        <v>662100.44999999995</v>
      </c>
      <c r="E15" s="4">
        <f t="shared" si="0"/>
        <v>132420.09</v>
      </c>
      <c r="F15" s="4">
        <f t="shared" si="1"/>
        <v>794520.54</v>
      </c>
    </row>
    <row r="16" spans="1:6" s="2" customFormat="1" ht="30" customHeight="1" x14ac:dyDescent="0.25">
      <c r="A16" s="1">
        <f t="shared" si="2"/>
        <v>4</v>
      </c>
      <c r="B16" s="8" t="s">
        <v>29</v>
      </c>
      <c r="C16" s="30" t="s">
        <v>31</v>
      </c>
      <c r="D16" s="4">
        <f>375238.88</f>
        <v>375238.88</v>
      </c>
      <c r="E16" s="4">
        <f t="shared" si="0"/>
        <v>75047.78</v>
      </c>
      <c r="F16" s="4">
        <f t="shared" si="1"/>
        <v>450286.66</v>
      </c>
    </row>
    <row r="17" spans="1:6" s="2" customFormat="1" ht="30" customHeight="1" x14ac:dyDescent="0.25">
      <c r="A17" s="1">
        <f t="shared" si="2"/>
        <v>5</v>
      </c>
      <c r="B17" s="8" t="s">
        <v>30</v>
      </c>
      <c r="C17" s="30" t="s">
        <v>33</v>
      </c>
      <c r="D17" s="4">
        <v>101112.12</v>
      </c>
      <c r="E17" s="4">
        <f t="shared" si="0"/>
        <v>20222.419999999998</v>
      </c>
      <c r="F17" s="4">
        <f t="shared" si="1"/>
        <v>121334.54</v>
      </c>
    </row>
    <row r="18" spans="1:6" s="2" customFormat="1" ht="31.5" hidden="1" customHeight="1" x14ac:dyDescent="0.25">
      <c r="A18" s="1">
        <f t="shared" si="2"/>
        <v>6</v>
      </c>
      <c r="B18" s="8" t="s">
        <v>15</v>
      </c>
      <c r="C18" s="30" t="s">
        <v>10</v>
      </c>
      <c r="D18" s="4"/>
      <c r="E18" s="4">
        <f t="shared" si="0"/>
        <v>0</v>
      </c>
      <c r="F18" s="4">
        <f t="shared" si="1"/>
        <v>0</v>
      </c>
    </row>
    <row r="19" spans="1:6" s="2" customFormat="1" ht="27.75" hidden="1" customHeight="1" x14ac:dyDescent="0.25">
      <c r="A19" s="1">
        <f t="shared" si="2"/>
        <v>7</v>
      </c>
      <c r="B19" s="8" t="s">
        <v>16</v>
      </c>
      <c r="C19" s="30" t="s">
        <v>11</v>
      </c>
      <c r="D19" s="4"/>
      <c r="E19" s="4">
        <f t="shared" ref="E19" si="3">D19*0.2</f>
        <v>0</v>
      </c>
      <c r="F19" s="4">
        <f t="shared" ref="F19" si="4">D19+E19</f>
        <v>0</v>
      </c>
    </row>
    <row r="20" spans="1:6" s="2" customFormat="1" ht="30" hidden="1" customHeight="1" x14ac:dyDescent="0.25">
      <c r="A20" s="1">
        <f t="shared" si="2"/>
        <v>8</v>
      </c>
      <c r="B20" s="8" t="s">
        <v>17</v>
      </c>
      <c r="C20" s="30" t="s">
        <v>12</v>
      </c>
      <c r="D20" s="4"/>
      <c r="E20" s="4">
        <f t="shared" si="0"/>
        <v>0</v>
      </c>
      <c r="F20" s="4">
        <f t="shared" si="1"/>
        <v>0</v>
      </c>
    </row>
    <row r="21" spans="1:6" s="2" customFormat="1" ht="30" hidden="1" customHeight="1" x14ac:dyDescent="0.25">
      <c r="A21" s="1">
        <f t="shared" ref="A21:A22" si="5">A20+1</f>
        <v>9</v>
      </c>
      <c r="B21" s="8" t="s">
        <v>18</v>
      </c>
      <c r="C21" s="30" t="s">
        <v>13</v>
      </c>
      <c r="D21" s="4"/>
      <c r="E21" s="4">
        <f t="shared" si="0"/>
        <v>0</v>
      </c>
      <c r="F21" s="4">
        <f t="shared" si="1"/>
        <v>0</v>
      </c>
    </row>
    <row r="22" spans="1:6" s="2" customFormat="1" ht="29.25" hidden="1" customHeight="1" x14ac:dyDescent="0.25">
      <c r="A22" s="1">
        <f t="shared" si="5"/>
        <v>10</v>
      </c>
      <c r="B22" s="8" t="s">
        <v>19</v>
      </c>
      <c r="C22" s="30" t="s">
        <v>14</v>
      </c>
      <c r="D22" s="4"/>
      <c r="E22" s="4">
        <f t="shared" si="0"/>
        <v>0</v>
      </c>
      <c r="F22" s="4">
        <f t="shared" si="1"/>
        <v>0</v>
      </c>
    </row>
    <row r="23" spans="1:6" s="2" customFormat="1" x14ac:dyDescent="0.25">
      <c r="A23" s="1"/>
      <c r="B23" s="7"/>
      <c r="C23" s="3"/>
      <c r="D23" s="4"/>
      <c r="E23" s="9"/>
      <c r="F23" s="4"/>
    </row>
    <row r="24" spans="1:6" s="2" customFormat="1" x14ac:dyDescent="0.25">
      <c r="A24" s="10"/>
      <c r="B24" s="11"/>
      <c r="C24" s="12" t="s">
        <v>34</v>
      </c>
      <c r="D24" s="13">
        <f>SUM(D13:D23)</f>
        <v>2012473.92</v>
      </c>
      <c r="E24" s="13">
        <f t="shared" ref="E24:F24" si="6">SUM(E13:E23)</f>
        <v>402494.79</v>
      </c>
      <c r="F24" s="13">
        <f t="shared" si="6"/>
        <v>2414968.71</v>
      </c>
    </row>
    <row r="25" spans="1:6" s="19" customFormat="1" x14ac:dyDescent="0.25">
      <c r="A25" s="14"/>
      <c r="B25" s="15"/>
      <c r="C25" s="16"/>
      <c r="D25" s="17"/>
      <c r="E25" s="18"/>
      <c r="F25" s="18"/>
    </row>
    <row r="27" spans="1:6" x14ac:dyDescent="0.25">
      <c r="B27" s="27" t="s">
        <v>41</v>
      </c>
      <c r="C27" s="28"/>
      <c r="D27" s="31"/>
      <c r="E27" s="32"/>
      <c r="F27" s="29"/>
    </row>
    <row r="28" spans="1:6" x14ac:dyDescent="0.25">
      <c r="B28" s="27"/>
      <c r="C28" s="28"/>
      <c r="D28" s="31"/>
      <c r="E28" s="31"/>
      <c r="F28" s="29"/>
    </row>
    <row r="29" spans="1:6" x14ac:dyDescent="0.25">
      <c r="B29" s="27" t="s">
        <v>32</v>
      </c>
      <c r="C29" s="28"/>
      <c r="D29" s="31"/>
      <c r="E29" s="32"/>
      <c r="F29" s="29"/>
    </row>
    <row r="30" spans="1:6" x14ac:dyDescent="0.25">
      <c r="A30" s="25"/>
      <c r="B30" s="25"/>
      <c r="C30" s="25"/>
      <c r="D30" s="33"/>
      <c r="E30" s="34"/>
    </row>
    <row r="31" spans="1:6" x14ac:dyDescent="0.25">
      <c r="A31" s="25"/>
      <c r="B31" s="25"/>
      <c r="C31" s="25"/>
      <c r="D31" s="26"/>
    </row>
  </sheetData>
  <mergeCells count="10">
    <mergeCell ref="C1:F1"/>
    <mergeCell ref="A5:C5"/>
    <mergeCell ref="C12:F12"/>
    <mergeCell ref="D7:F7"/>
    <mergeCell ref="A9:F9"/>
    <mergeCell ref="D3:F3"/>
    <mergeCell ref="D4:F4"/>
    <mergeCell ref="D6:F6"/>
    <mergeCell ref="A4:C4"/>
    <mergeCell ref="D5:F5"/>
  </mergeCells>
  <pageMargins left="0.59055118110236227" right="0.19685039370078741" top="0.78740157480314965" bottom="0.39370078740157483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11.2021 г</vt:lpstr>
      <vt:lpstr>'11.2021 г'!Заголовки_для_печати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2021-11-18T05:49:24Z</dcterms:modified>
</cp:coreProperties>
</file>